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форм'!$A$2:$N$31</definedName>
  </definedNames>
  <calcPr calcId="124519"/>
</workbook>
</file>

<file path=xl/calcChain.xml><?xml version="1.0" encoding="utf-8"?>
<calcChain xmlns="http://schemas.openxmlformats.org/spreadsheetml/2006/main">
  <c r="I31" i="1"/>
  <c r="G31"/>
  <c r="M27"/>
  <c r="K27"/>
  <c r="N27" s="1"/>
  <c r="J27"/>
  <c r="I27"/>
  <c r="H27"/>
  <c r="F27"/>
  <c r="E27"/>
  <c r="G27" s="1"/>
  <c r="I26"/>
  <c r="G26"/>
  <c r="N25"/>
  <c r="L25"/>
  <c r="I25"/>
  <c r="G25"/>
  <c r="N24"/>
  <c r="L24"/>
  <c r="I24"/>
  <c r="G24"/>
  <c r="N23"/>
  <c r="L23"/>
  <c r="I23"/>
  <c r="G23"/>
  <c r="M22"/>
  <c r="K22"/>
  <c r="N22" s="1"/>
  <c r="J22"/>
  <c r="I22"/>
  <c r="H22"/>
  <c r="F22"/>
  <c r="E22"/>
  <c r="G22" s="1"/>
  <c r="D22"/>
  <c r="N21"/>
  <c r="M21"/>
  <c r="K21"/>
  <c r="J21"/>
  <c r="L21" s="1"/>
  <c r="H21"/>
  <c r="F21"/>
  <c r="I21" s="1"/>
  <c r="E21"/>
  <c r="N20"/>
  <c r="M20"/>
  <c r="K20"/>
  <c r="J20"/>
  <c r="L20" s="1"/>
  <c r="H20"/>
  <c r="F20"/>
  <c r="I20" s="1"/>
  <c r="E20"/>
  <c r="N19"/>
  <c r="M19"/>
  <c r="K19"/>
  <c r="J19"/>
  <c r="L19" s="1"/>
  <c r="H19"/>
  <c r="F19"/>
  <c r="I19" s="1"/>
  <c r="E19"/>
  <c r="N18"/>
  <c r="M18"/>
  <c r="L18"/>
  <c r="K18"/>
  <c r="J18"/>
  <c r="H18"/>
  <c r="F18"/>
  <c r="I18" s="1"/>
  <c r="E18"/>
  <c r="N17"/>
  <c r="M17"/>
  <c r="K17"/>
  <c r="J17"/>
  <c r="L17" s="1"/>
  <c r="H17"/>
  <c r="F17"/>
  <c r="I17" s="1"/>
  <c r="E17"/>
  <c r="N16"/>
  <c r="M16"/>
  <c r="K16"/>
  <c r="J16"/>
  <c r="L16" s="1"/>
  <c r="H16"/>
  <c r="F16"/>
  <c r="I16" s="1"/>
  <c r="E16"/>
  <c r="N15"/>
  <c r="M15"/>
  <c r="K15"/>
  <c r="J15"/>
  <c r="L15" s="1"/>
  <c r="H15"/>
  <c r="F15"/>
  <c r="I15" s="1"/>
  <c r="E15"/>
  <c r="N14"/>
  <c r="M14"/>
  <c r="K14"/>
  <c r="J14"/>
  <c r="L14" s="1"/>
  <c r="H14"/>
  <c r="F14"/>
  <c r="I14" s="1"/>
  <c r="E14"/>
  <c r="J9"/>
  <c r="G14" l="1"/>
  <c r="G15"/>
  <c r="G16"/>
  <c r="G17"/>
  <c r="G18"/>
  <c r="G19"/>
  <c r="G20"/>
  <c r="G21"/>
  <c r="L22"/>
  <c r="L27"/>
</calcChain>
</file>

<file path=xl/sharedStrings.xml><?xml version="1.0" encoding="utf-8"?>
<sst xmlns="http://schemas.openxmlformats.org/spreadsheetml/2006/main" count="46" uniqueCount="29">
  <si>
    <t xml:space="preserve">   ИТОГИ</t>
  </si>
  <si>
    <t xml:space="preserve">                социально-экономического развития Большеигнатовского района за  январь - июнь  2017  года </t>
  </si>
  <si>
    <t xml:space="preserve">№ </t>
  </si>
  <si>
    <t>Наименование показателя</t>
  </si>
  <si>
    <t>Ед.изм.</t>
  </si>
  <si>
    <t>План на 2017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</si>
  <si>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</si>
  <si>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</si>
  <si>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</si>
  <si>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</si>
  <si>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</si>
  <si>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</si>
  <si>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</si>
  <si>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Розничный  товарооборот во всех каналах реализации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</si>
  <si>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</si>
  <si>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</si>
  <si>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</si>
  <si>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</si>
  <si>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</si>
  <si>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Объем  отгруж. товаров собственного производства:</t>
  </si>
  <si>
    <t>АНО "Редакция газеты "Восход"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</si>
  <si>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</si>
  <si>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</si>
  <si>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</si>
  <si>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</si>
  <si>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.</t>
  </si>
  <si>
    <t>Реализация алкогольной продукции производства РМ</t>
  </si>
  <si>
    <t>дал</t>
  </si>
  <si>
    <t xml:space="preserve">Объем инвестиций в основной капитал (за исключением бюджетных средств) 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</si>
</sst>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sz val="13"/>
      <name val="Arial Cyr"/>
      <family val="2"/>
      <charset val="204"/>
    </font>
    <font>
      <b/>
      <sz val="13"/>
      <name val="Arial Cyr"/>
      <charset val="204"/>
    </font>
    <font>
      <b/>
      <sz val="13"/>
      <name val="Arial Cyr"/>
      <family val="2"/>
      <charset val="204"/>
    </font>
    <font>
      <b/>
      <sz val="12"/>
      <name val="Arial Cyr"/>
      <family val="2"/>
      <charset val="204"/>
    </font>
    <font>
      <sz val="13"/>
      <name val="Arial Cyr"/>
      <charset val="204"/>
    </font>
    <font>
      <sz val="14"/>
      <name val="Arial Cyr"/>
      <family val="2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4"/>
      <name val="Arial Cyr"/>
      <charset val="204"/>
    </font>
    <font>
      <b/>
      <sz val="13"/>
      <color rgb="FFFF0000"/>
      <name val="Arial Cyr"/>
      <charset val="204"/>
    </font>
    <font>
      <b/>
      <sz val="12"/>
      <name val="Arial Cyr"/>
      <charset val="204"/>
    </font>
    <font>
      <b/>
      <sz val="13"/>
      <color indexed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 wrapText="1"/>
    </xf>
    <xf numFmtId="0" fontId="7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14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left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164" fontId="14" fillId="3" borderId="10" xfId="0" applyNumberFormat="1" applyFont="1" applyFill="1" applyBorder="1" applyAlignment="1">
      <alignment horizontal="center" vertical="center"/>
    </xf>
    <xf numFmtId="164" fontId="14" fillId="3" borderId="11" xfId="0" applyNumberFormat="1" applyFont="1" applyFill="1" applyBorder="1" applyAlignment="1">
      <alignment horizontal="center" vertical="center"/>
    </xf>
    <xf numFmtId="0" fontId="1" fillId="0" borderId="16" xfId="0" applyFont="1" applyBorder="1"/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7" fillId="3" borderId="2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7%20&#1075;/&#1048;&#1090;&#1086;&#1075;&#1080;%202017%20&#1075;/6%20%20&#1080;&#1090;&#1086;&#1075;&#1080;%20&#1080;&#1102;&#1085;&#1100;%202017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</sheetNames>
    <sheetDataSet>
      <sheetData sheetId="0">
        <row r="4">
          <cell r="G4" t="str">
            <v xml:space="preserve">  в т.ч. июнь</v>
          </cell>
        </row>
        <row r="23">
          <cell r="B23">
            <v>11495.6</v>
          </cell>
          <cell r="C23">
            <v>11716.1</v>
          </cell>
          <cell r="E23">
            <v>12699.8</v>
          </cell>
          <cell r="G23">
            <v>2247.1</v>
          </cell>
          <cell r="H23">
            <v>2385.6</v>
          </cell>
          <cell r="J23">
            <v>1994.4</v>
          </cell>
        </row>
      </sheetData>
      <sheetData sheetId="1">
        <row r="19">
          <cell r="B19">
            <v>2061</v>
          </cell>
          <cell r="C19">
            <v>919.10000000000014</v>
          </cell>
          <cell r="E19">
            <v>903.40000000000009</v>
          </cell>
          <cell r="G19">
            <v>360</v>
          </cell>
          <cell r="H19">
            <v>151.19999999999999</v>
          </cell>
          <cell r="J19">
            <v>139.30000000000001</v>
          </cell>
        </row>
      </sheetData>
      <sheetData sheetId="2"/>
      <sheetData sheetId="3">
        <row r="19">
          <cell r="B19">
            <v>189599</v>
          </cell>
          <cell r="C19">
            <v>163339</v>
          </cell>
          <cell r="E19">
            <v>184001</v>
          </cell>
          <cell r="G19">
            <v>34061</v>
          </cell>
          <cell r="H19">
            <v>28678</v>
          </cell>
          <cell r="J19">
            <v>32558</v>
          </cell>
        </row>
      </sheetData>
      <sheetData sheetId="4">
        <row r="19">
          <cell r="B19">
            <v>4000</v>
          </cell>
          <cell r="C19">
            <v>3394.6</v>
          </cell>
          <cell r="E19">
            <v>4089.6999999999994</v>
          </cell>
          <cell r="G19">
            <v>857</v>
          </cell>
          <cell r="H19">
            <v>716.60000000000014</v>
          </cell>
          <cell r="J19">
            <v>845.9</v>
          </cell>
        </row>
      </sheetData>
      <sheetData sheetId="5">
        <row r="19">
          <cell r="B19">
            <v>0</v>
          </cell>
          <cell r="C19">
            <v>0</v>
          </cell>
          <cell r="E19">
            <v>23.6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9">
          <cell r="B19">
            <v>4000</v>
          </cell>
          <cell r="C19">
            <v>3394.6000000000004</v>
          </cell>
          <cell r="E19">
            <v>4066.1</v>
          </cell>
          <cell r="G19">
            <v>857</v>
          </cell>
          <cell r="H19">
            <v>716.60000000000014</v>
          </cell>
          <cell r="J19">
            <v>845.9</v>
          </cell>
        </row>
      </sheetData>
      <sheetData sheetId="7">
        <row r="19">
          <cell r="B19">
            <v>157</v>
          </cell>
          <cell r="C19">
            <v>180.2</v>
          </cell>
          <cell r="E19">
            <v>146.79999999999998</v>
          </cell>
          <cell r="G19">
            <v>19</v>
          </cell>
          <cell r="H19">
            <v>22.799999999999997</v>
          </cell>
          <cell r="J19">
            <v>9.1999999999999993</v>
          </cell>
        </row>
      </sheetData>
      <sheetData sheetId="8">
        <row r="19">
          <cell r="B19">
            <v>0</v>
          </cell>
          <cell r="C19">
            <v>3.6</v>
          </cell>
          <cell r="E19">
            <v>3</v>
          </cell>
          <cell r="G19">
            <v>0</v>
          </cell>
          <cell r="H19">
            <v>0.1</v>
          </cell>
          <cell r="J19">
            <v>0.6</v>
          </cell>
        </row>
      </sheetData>
      <sheetData sheetId="9">
        <row r="21">
          <cell r="B21">
            <v>157</v>
          </cell>
          <cell r="C21">
            <v>176.60000000000002</v>
          </cell>
          <cell r="E21">
            <v>143.80000000000001</v>
          </cell>
          <cell r="G21">
            <v>19</v>
          </cell>
          <cell r="H21">
            <v>22.7</v>
          </cell>
          <cell r="J21">
            <v>8.6000000000000014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T31"/>
  <sheetViews>
    <sheetView tabSelected="1" topLeftCell="A2" zoomScale="60" zoomScaleNormal="75" workbookViewId="0">
      <selection activeCell="V15" sqref="V15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11.85546875" style="1" customWidth="1"/>
    <col min="5" max="5" width="9.7109375" customWidth="1"/>
    <col min="6" max="6" width="13.5703125" customWidth="1"/>
    <col min="7" max="7" width="9" customWidth="1"/>
    <col min="8" max="8" width="11" customWidth="1"/>
    <col min="9" max="9" width="8.42578125" customWidth="1"/>
    <col min="10" max="10" width="9.85546875" customWidth="1"/>
    <col min="11" max="11" width="13" customWidth="1"/>
    <col min="12" max="12" width="7.85546875" customWidth="1"/>
    <col min="13" max="13" width="10.85546875" customWidth="1"/>
    <col min="14" max="14" width="10" customWidth="1"/>
  </cols>
  <sheetData>
    <row r="1" spans="1:14" hidden="1"/>
    <row r="6" spans="1:14" ht="13.5" thickBot="1">
      <c r="G6" s="2"/>
    </row>
    <row r="7" spans="1:14" ht="18.75" thickBot="1">
      <c r="A7" s="3"/>
      <c r="B7" s="4"/>
      <c r="C7" s="5"/>
      <c r="D7" s="5"/>
      <c r="E7" s="6"/>
      <c r="F7" s="6" t="s">
        <v>0</v>
      </c>
      <c r="G7" s="6"/>
      <c r="H7" s="6"/>
      <c r="I7" s="6"/>
      <c r="J7" s="6"/>
      <c r="K7" s="6"/>
      <c r="L7" s="6"/>
      <c r="M7" s="6"/>
      <c r="N7" s="7"/>
    </row>
    <row r="8" spans="1:14" ht="23.25" customHeight="1">
      <c r="A8" s="3"/>
      <c r="B8" s="8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ht="19.5" customHeight="1">
      <c r="A9" s="11" t="s">
        <v>2</v>
      </c>
      <c r="B9" s="12" t="s">
        <v>3</v>
      </c>
      <c r="C9" s="13" t="s">
        <v>4</v>
      </c>
      <c r="D9" s="14" t="s">
        <v>5</v>
      </c>
      <c r="E9" s="15" t="s">
        <v>6</v>
      </c>
      <c r="F9" s="15"/>
      <c r="G9" s="15"/>
      <c r="H9" s="15"/>
      <c r="I9" s="15"/>
      <c r="J9" s="15" t="str">
        <f>[1]собст_д_ды!G4</f>
        <v xml:space="preserve">  в т.ч. июнь</v>
      </c>
      <c r="K9" s="15"/>
      <c r="L9" s="15"/>
      <c r="M9" s="15"/>
      <c r="N9" s="16"/>
    </row>
    <row r="10" spans="1:14" ht="16.5" customHeight="1">
      <c r="A10" s="17"/>
      <c r="B10" s="12"/>
      <c r="C10" s="13"/>
      <c r="D10" s="18"/>
      <c r="E10" s="15" t="s">
        <v>7</v>
      </c>
      <c r="F10" s="15" t="s">
        <v>8</v>
      </c>
      <c r="G10" s="15" t="s">
        <v>9</v>
      </c>
      <c r="H10" s="15">
        <v>2016</v>
      </c>
      <c r="I10" s="15" t="s">
        <v>10</v>
      </c>
      <c r="J10" s="15" t="s">
        <v>7</v>
      </c>
      <c r="K10" s="15" t="s">
        <v>8</v>
      </c>
      <c r="L10" s="15" t="s">
        <v>9</v>
      </c>
      <c r="M10" s="15">
        <v>2016</v>
      </c>
      <c r="N10" s="16" t="s">
        <v>10</v>
      </c>
    </row>
    <row r="11" spans="1:14" ht="16.5" customHeight="1">
      <c r="A11" s="17"/>
      <c r="B11" s="12"/>
      <c r="C11" s="13"/>
      <c r="D11" s="18"/>
      <c r="E11" s="15"/>
      <c r="F11" s="15"/>
      <c r="G11" s="15"/>
      <c r="H11" s="15"/>
      <c r="I11" s="15"/>
      <c r="J11" s="15"/>
      <c r="K11" s="15"/>
      <c r="L11" s="15"/>
      <c r="M11" s="15"/>
      <c r="N11" s="16"/>
    </row>
    <row r="12" spans="1:14" ht="16.5" customHeight="1">
      <c r="A12" s="17"/>
      <c r="B12" s="12"/>
      <c r="C12" s="13"/>
      <c r="D12" s="18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1:14" ht="16.5" customHeight="1">
      <c r="A13" s="19"/>
      <c r="B13" s="12"/>
      <c r="C13" s="13"/>
      <c r="D13" s="20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ht="42.75" customHeight="1">
      <c r="A14" s="21">
        <v>1</v>
      </c>
      <c r="B14" s="22" t="s">
        <v>11</v>
      </c>
      <c r="C14" s="23" t="s">
        <v>12</v>
      </c>
      <c r="D14" s="24">
        <v>23643.3</v>
      </c>
      <c r="E14" s="25">
        <f>[1]собст_д_ды!B23</f>
        <v>11495.6</v>
      </c>
      <c r="F14" s="25">
        <f>[1]собст_д_ды!C23</f>
        <v>11716.1</v>
      </c>
      <c r="G14" s="26">
        <f t="shared" ref="G14:G21" si="0">IF(F14=0,0,F14/E14*100)</f>
        <v>101.91812519572707</v>
      </c>
      <c r="H14" s="27">
        <f>[1]собст_д_ды!E23</f>
        <v>12699.8</v>
      </c>
      <c r="I14" s="27">
        <f t="shared" ref="I14:I25" si="1">F14/H14*100</f>
        <v>92.254208727696508</v>
      </c>
      <c r="J14" s="25">
        <f>[1]собст_д_ды!G23</f>
        <v>2247.1</v>
      </c>
      <c r="K14" s="25">
        <f>[1]собст_д_ды!H23</f>
        <v>2385.6</v>
      </c>
      <c r="L14" s="27">
        <f t="shared" ref="L14:L23" si="2">IF(K14=0,0,K14/J14*100)</f>
        <v>106.16349962173469</v>
      </c>
      <c r="M14" s="25">
        <f>[1]собст_д_ды!J23</f>
        <v>1994.4</v>
      </c>
      <c r="N14" s="28">
        <f t="shared" ref="N14:N23" si="3">K14/M14*100</f>
        <v>119.61492178098676</v>
      </c>
    </row>
    <row r="15" spans="1:14" ht="58.5" customHeight="1">
      <c r="A15" s="21">
        <v>2</v>
      </c>
      <c r="B15" s="22" t="s">
        <v>13</v>
      </c>
      <c r="C15" s="23" t="s">
        <v>12</v>
      </c>
      <c r="D15" s="25">
        <v>409246</v>
      </c>
      <c r="E15" s="25">
        <f>[1]розн_т_об!B19</f>
        <v>189599</v>
      </c>
      <c r="F15" s="29">
        <f>[1]розн_т_об!C19</f>
        <v>163339</v>
      </c>
      <c r="G15" s="27">
        <f t="shared" si="0"/>
        <v>86.149715979514667</v>
      </c>
      <c r="H15" s="25">
        <f>[1]розн_т_об!E19</f>
        <v>184001</v>
      </c>
      <c r="I15" s="30">
        <f t="shared" si="1"/>
        <v>88.770713202645638</v>
      </c>
      <c r="J15" s="25">
        <f>[1]розн_т_об!G19</f>
        <v>34061</v>
      </c>
      <c r="K15" s="27">
        <f>[1]розн_т_об!H19</f>
        <v>28678</v>
      </c>
      <c r="L15" s="27">
        <f t="shared" si="2"/>
        <v>84.196001291800002</v>
      </c>
      <c r="M15" s="25">
        <f>[1]розн_т_об!J19</f>
        <v>32558</v>
      </c>
      <c r="N15" s="31">
        <f t="shared" si="3"/>
        <v>88.082806069168868</v>
      </c>
    </row>
    <row r="16" spans="1:14" ht="33.75" customHeight="1">
      <c r="A16" s="21">
        <v>3</v>
      </c>
      <c r="B16" s="32" t="s">
        <v>14</v>
      </c>
      <c r="C16" s="33" t="s">
        <v>15</v>
      </c>
      <c r="D16" s="34">
        <v>7733</v>
      </c>
      <c r="E16" s="35">
        <f>[1]молоко_всего!B19</f>
        <v>4000</v>
      </c>
      <c r="F16" s="35">
        <f>[1]молоко_всего!C19</f>
        <v>3394.6</v>
      </c>
      <c r="G16" s="30">
        <f t="shared" si="0"/>
        <v>84.864999999999995</v>
      </c>
      <c r="H16" s="35">
        <f>[1]молоко_всего!E19</f>
        <v>4089.6999999999994</v>
      </c>
      <c r="I16" s="30">
        <f t="shared" si="1"/>
        <v>83.003643299019501</v>
      </c>
      <c r="J16" s="35">
        <f>[1]молоко_всего!G19</f>
        <v>857</v>
      </c>
      <c r="K16" s="35">
        <f>[1]молоко_всего!H19</f>
        <v>716.60000000000014</v>
      </c>
      <c r="L16" s="30">
        <f t="shared" si="2"/>
        <v>83.61726954492417</v>
      </c>
      <c r="M16" s="35">
        <f>[1]молоко_всего!J19</f>
        <v>845.9</v>
      </c>
      <c r="N16" s="31">
        <f t="shared" si="3"/>
        <v>84.714505260669128</v>
      </c>
    </row>
    <row r="17" spans="1:20" ht="30.75" customHeight="1">
      <c r="A17" s="36"/>
      <c r="B17" s="37" t="s">
        <v>16</v>
      </c>
      <c r="C17" s="33" t="s">
        <v>15</v>
      </c>
      <c r="D17" s="34">
        <v>7733</v>
      </c>
      <c r="E17" s="35">
        <f>[1]молоко_СПК!B19</f>
        <v>4000</v>
      </c>
      <c r="F17" s="35">
        <f>[1]молоко_СПК!C19</f>
        <v>3394.6000000000004</v>
      </c>
      <c r="G17" s="30">
        <f t="shared" si="0"/>
        <v>84.865000000000009</v>
      </c>
      <c r="H17" s="35">
        <f>[1]молоко_СПК!E19</f>
        <v>4066.1</v>
      </c>
      <c r="I17" s="30">
        <f t="shared" si="1"/>
        <v>83.485403703794802</v>
      </c>
      <c r="J17" s="35">
        <f>[1]молоко_СПК!G19</f>
        <v>857</v>
      </c>
      <c r="K17" s="35">
        <f>[1]молоко_СПК!H19</f>
        <v>716.60000000000014</v>
      </c>
      <c r="L17" s="30">
        <f t="shared" si="2"/>
        <v>83.61726954492417</v>
      </c>
      <c r="M17" s="35">
        <f>[1]молоко_СПК!J19</f>
        <v>845.9</v>
      </c>
      <c r="N17" s="31">
        <f t="shared" si="3"/>
        <v>84.714505260669128</v>
      </c>
    </row>
    <row r="18" spans="1:20" ht="20.25" customHeight="1">
      <c r="A18" s="36"/>
      <c r="B18" s="37" t="s">
        <v>17</v>
      </c>
      <c r="C18" s="33" t="s">
        <v>15</v>
      </c>
      <c r="D18" s="34"/>
      <c r="E18" s="35">
        <f>[1]молоко_советы!B19</f>
        <v>0</v>
      </c>
      <c r="F18" s="35">
        <f>[1]молоко_советы!C19</f>
        <v>0</v>
      </c>
      <c r="G18" s="30">
        <f t="shared" si="0"/>
        <v>0</v>
      </c>
      <c r="H18" s="35">
        <f>[1]молоко_советы!E19</f>
        <v>23.6</v>
      </c>
      <c r="I18" s="30">
        <f t="shared" si="1"/>
        <v>0</v>
      </c>
      <c r="J18" s="35">
        <f>[1]молоко_советы!G19</f>
        <v>0</v>
      </c>
      <c r="K18" s="35">
        <f>[1]молоко_советы!H19</f>
        <v>0</v>
      </c>
      <c r="L18" s="30">
        <f t="shared" si="2"/>
        <v>0</v>
      </c>
      <c r="M18" s="35">
        <f>[1]молоко_советы!J19</f>
        <v>0</v>
      </c>
      <c r="N18" s="31" t="e">
        <f t="shared" si="3"/>
        <v>#DIV/0!</v>
      </c>
    </row>
    <row r="19" spans="1:20" ht="36" customHeight="1">
      <c r="A19" s="21">
        <v>4</v>
      </c>
      <c r="B19" s="32" t="s">
        <v>18</v>
      </c>
      <c r="C19" s="33" t="s">
        <v>15</v>
      </c>
      <c r="D19" s="34">
        <v>270</v>
      </c>
      <c r="E19" s="35">
        <f>[1]мясо_всего!B19</f>
        <v>157</v>
      </c>
      <c r="F19" s="35">
        <f>[1]мясо_всего!C19</f>
        <v>180.2</v>
      </c>
      <c r="G19" s="30">
        <f t="shared" si="0"/>
        <v>114.77707006369427</v>
      </c>
      <c r="H19" s="35">
        <f>[1]мясо_всего!E19</f>
        <v>146.79999999999998</v>
      </c>
      <c r="I19" s="30">
        <f t="shared" si="1"/>
        <v>122.75204359673025</v>
      </c>
      <c r="J19" s="35">
        <f>[1]мясо_всего!G19</f>
        <v>19</v>
      </c>
      <c r="K19" s="35">
        <f>[1]мясо_всего!H19</f>
        <v>22.799999999999997</v>
      </c>
      <c r="L19" s="30">
        <f t="shared" si="2"/>
        <v>120</v>
      </c>
      <c r="M19" s="35">
        <f>[1]мясо_всего!J19</f>
        <v>9.1999999999999993</v>
      </c>
      <c r="N19" s="31">
        <f t="shared" si="3"/>
        <v>247.82608695652172</v>
      </c>
    </row>
    <row r="20" spans="1:20" ht="27.75" customHeight="1">
      <c r="A20" s="36"/>
      <c r="B20" s="37" t="s">
        <v>16</v>
      </c>
      <c r="C20" s="38" t="s">
        <v>15</v>
      </c>
      <c r="D20" s="35">
        <v>270</v>
      </c>
      <c r="E20" s="35">
        <f>[1]мясо_СПК!B21</f>
        <v>157</v>
      </c>
      <c r="F20" s="35">
        <f>[1]мясо_СПК!C21</f>
        <v>176.60000000000002</v>
      </c>
      <c r="G20" s="30">
        <f t="shared" si="0"/>
        <v>112.48407643312103</v>
      </c>
      <c r="H20" s="35">
        <f>[1]мясо_СПК!E21</f>
        <v>143.80000000000001</v>
      </c>
      <c r="I20" s="30">
        <f t="shared" si="1"/>
        <v>122.80945757997219</v>
      </c>
      <c r="J20" s="35">
        <f>[1]мясо_СПК!G21</f>
        <v>19</v>
      </c>
      <c r="K20" s="35">
        <f>[1]мясо_СПК!H21</f>
        <v>22.7</v>
      </c>
      <c r="L20" s="30">
        <f t="shared" si="2"/>
        <v>119.47368421052632</v>
      </c>
      <c r="M20" s="35">
        <f>[1]мясо_СПК!J21</f>
        <v>8.6000000000000014</v>
      </c>
      <c r="N20" s="31">
        <f t="shared" si="3"/>
        <v>263.95348837209298</v>
      </c>
    </row>
    <row r="21" spans="1:20" ht="22.5" customHeight="1">
      <c r="A21" s="36"/>
      <c r="B21" s="37" t="s">
        <v>17</v>
      </c>
      <c r="C21" s="38" t="s">
        <v>15</v>
      </c>
      <c r="D21" s="35"/>
      <c r="E21" s="35">
        <f>[1]мясо_советы!B19</f>
        <v>0</v>
      </c>
      <c r="F21" s="35">
        <f>[1]мясо_советы!C19</f>
        <v>3.6</v>
      </c>
      <c r="G21" s="30" t="e">
        <f t="shared" si="0"/>
        <v>#DIV/0!</v>
      </c>
      <c r="H21" s="35">
        <f>[1]мясо_советы!E19</f>
        <v>3</v>
      </c>
      <c r="I21" s="30">
        <f t="shared" si="1"/>
        <v>120</v>
      </c>
      <c r="J21" s="35">
        <f>[1]мясо_советы!G19</f>
        <v>0</v>
      </c>
      <c r="K21" s="35">
        <f>[1]мясо_советы!H19</f>
        <v>0.1</v>
      </c>
      <c r="L21" s="30" t="e">
        <f t="shared" si="2"/>
        <v>#DIV/0!</v>
      </c>
      <c r="M21" s="35">
        <f>[1]мясо_советы!J19</f>
        <v>0.6</v>
      </c>
      <c r="N21" s="31">
        <f t="shared" si="3"/>
        <v>16.666666666666668</v>
      </c>
      <c r="O21" s="39"/>
      <c r="P21" s="39"/>
      <c r="Q21" s="39"/>
    </row>
    <row r="22" spans="1:20" ht="47.25" customHeight="1">
      <c r="A22" s="21">
        <v>5</v>
      </c>
      <c r="B22" s="32" t="s">
        <v>19</v>
      </c>
      <c r="C22" s="33" t="s">
        <v>12</v>
      </c>
      <c r="D22" s="34">
        <f>D24+D25+D23</f>
        <v>16588</v>
      </c>
      <c r="E22" s="34">
        <f>E24+E25+E23</f>
        <v>8603</v>
      </c>
      <c r="F22" s="34">
        <f>F24+F25</f>
        <v>8526.9</v>
      </c>
      <c r="G22" s="30">
        <f>IF(F22=0,0,F22/E22*100)</f>
        <v>99.115424851795879</v>
      </c>
      <c r="H22" s="34">
        <f>H24+H25+H23</f>
        <v>7889.1</v>
      </c>
      <c r="I22" s="30">
        <f t="shared" si="1"/>
        <v>108.08457238468266</v>
      </c>
      <c r="J22" s="35">
        <f>J24+J25</f>
        <v>763</v>
      </c>
      <c r="K22" s="35">
        <f>K24+K25</f>
        <v>806.40000000000009</v>
      </c>
      <c r="L22" s="30">
        <f t="shared" si="2"/>
        <v>105.68807339449542</v>
      </c>
      <c r="M22" s="35">
        <f>M24+M25+M23</f>
        <v>687.59999999999991</v>
      </c>
      <c r="N22" s="31">
        <f t="shared" si="3"/>
        <v>117.2774869109948</v>
      </c>
      <c r="O22" s="40"/>
      <c r="P22" s="40"/>
      <c r="Q22" s="40"/>
      <c r="R22" s="41"/>
      <c r="S22" s="41"/>
      <c r="T22" s="41"/>
    </row>
    <row r="23" spans="1:20" ht="47.25" customHeight="1">
      <c r="A23" s="42"/>
      <c r="B23" s="43" t="s">
        <v>20</v>
      </c>
      <c r="C23" s="33" t="s">
        <v>12</v>
      </c>
      <c r="D23" s="34">
        <v>207</v>
      </c>
      <c r="E23" s="34">
        <v>207</v>
      </c>
      <c r="F23" s="34"/>
      <c r="G23" s="30">
        <f>IF(F23=0,0,F23/E23*100)</f>
        <v>0</v>
      </c>
      <c r="H23" s="44"/>
      <c r="I23" s="30" t="e">
        <f t="shared" si="1"/>
        <v>#DIV/0!</v>
      </c>
      <c r="J23" s="35"/>
      <c r="K23" s="35"/>
      <c r="L23" s="30">
        <f t="shared" si="2"/>
        <v>0</v>
      </c>
      <c r="M23" s="45"/>
      <c r="N23" s="31" t="e">
        <f t="shared" si="3"/>
        <v>#DIV/0!</v>
      </c>
      <c r="O23" s="40"/>
      <c r="P23" s="40"/>
      <c r="Q23" s="40"/>
      <c r="R23" s="41"/>
      <c r="S23" s="41"/>
      <c r="T23" s="41"/>
    </row>
    <row r="24" spans="1:20" ht="46.5" customHeight="1">
      <c r="A24" s="46"/>
      <c r="B24" s="37" t="s">
        <v>21</v>
      </c>
      <c r="C24" s="33" t="s">
        <v>12</v>
      </c>
      <c r="D24" s="34">
        <v>5567</v>
      </c>
      <c r="E24" s="34">
        <v>2681</v>
      </c>
      <c r="F24" s="34">
        <v>2770.4</v>
      </c>
      <c r="G24" s="30">
        <f>F24/E24%</f>
        <v>103.33457665050355</v>
      </c>
      <c r="H24" s="34">
        <v>2949.1</v>
      </c>
      <c r="I24" s="30">
        <f t="shared" si="1"/>
        <v>93.940524227730506</v>
      </c>
      <c r="J24" s="35">
        <v>380</v>
      </c>
      <c r="K24" s="35">
        <v>391.1</v>
      </c>
      <c r="L24" s="30">
        <f>K24/J24%</f>
        <v>102.92105263157896</v>
      </c>
      <c r="M24" s="35">
        <v>357.2</v>
      </c>
      <c r="N24" s="31">
        <f>K24/M24%</f>
        <v>109.49048152295633</v>
      </c>
      <c r="O24" s="47"/>
      <c r="P24" s="47"/>
      <c r="Q24" s="48"/>
      <c r="R24" s="41"/>
      <c r="S24" s="41"/>
      <c r="T24" s="41"/>
    </row>
    <row r="25" spans="1:20" ht="46.5" customHeight="1">
      <c r="A25" s="21"/>
      <c r="B25" s="37" t="s">
        <v>22</v>
      </c>
      <c r="C25" s="33" t="s">
        <v>12</v>
      </c>
      <c r="D25" s="34">
        <v>10814</v>
      </c>
      <c r="E25" s="34">
        <v>5715</v>
      </c>
      <c r="F25" s="34">
        <v>5756.5</v>
      </c>
      <c r="G25" s="30">
        <f>F25/E25%</f>
        <v>100.72615923009624</v>
      </c>
      <c r="H25" s="34">
        <v>4940</v>
      </c>
      <c r="I25" s="30">
        <f t="shared" si="1"/>
        <v>116.52834008097166</v>
      </c>
      <c r="J25" s="35">
        <v>383</v>
      </c>
      <c r="K25" s="35">
        <v>415.3</v>
      </c>
      <c r="L25" s="30">
        <f>K25/J25%</f>
        <v>108.43342036553526</v>
      </c>
      <c r="M25" s="35">
        <v>330.4</v>
      </c>
      <c r="N25" s="31">
        <f>K25/M25%</f>
        <v>125.69612590799032</v>
      </c>
      <c r="O25" s="47"/>
      <c r="P25" s="47"/>
      <c r="Q25" s="48"/>
      <c r="R25" s="41"/>
      <c r="S25" s="41"/>
      <c r="T25" s="41"/>
    </row>
    <row r="26" spans="1:20" ht="55.5" customHeight="1">
      <c r="A26" s="21">
        <v>6</v>
      </c>
      <c r="B26" s="32" t="s">
        <v>23</v>
      </c>
      <c r="C26" s="38" t="s">
        <v>24</v>
      </c>
      <c r="D26" s="35">
        <v>1650</v>
      </c>
      <c r="E26" s="35">
        <v>150</v>
      </c>
      <c r="F26" s="30">
        <v>149.4</v>
      </c>
      <c r="G26" s="30">
        <f>F26/E26*100</f>
        <v>99.6</v>
      </c>
      <c r="H26" s="35">
        <v>0</v>
      </c>
      <c r="I26" s="30" t="e">
        <f>F26/H26*100</f>
        <v>#DIV/0!</v>
      </c>
      <c r="J26" s="34">
        <v>0</v>
      </c>
      <c r="K26" s="49"/>
      <c r="L26" s="50"/>
      <c r="M26" s="49" t="s">
        <v>25</v>
      </c>
      <c r="N26" s="51"/>
      <c r="O26" s="41"/>
      <c r="P26" s="41"/>
      <c r="Q26" s="41"/>
      <c r="R26" s="41"/>
      <c r="S26" s="41"/>
      <c r="T26" s="41"/>
    </row>
    <row r="27" spans="1:20" ht="48" customHeight="1">
      <c r="A27" s="21">
        <v>7</v>
      </c>
      <c r="B27" s="32" t="s">
        <v>26</v>
      </c>
      <c r="C27" s="38" t="s">
        <v>27</v>
      </c>
      <c r="D27" s="35">
        <v>4365</v>
      </c>
      <c r="E27" s="35">
        <f>[1]водка!B19</f>
        <v>2061</v>
      </c>
      <c r="F27" s="30">
        <f>[1]водка!C19</f>
        <v>919.10000000000014</v>
      </c>
      <c r="G27" s="30">
        <f>F27/E27*100</f>
        <v>44.594856865599233</v>
      </c>
      <c r="H27" s="35">
        <f>[1]водка!E19</f>
        <v>903.40000000000009</v>
      </c>
      <c r="I27" s="30">
        <f>F27/H27*100</f>
        <v>101.73787912331194</v>
      </c>
      <c r="J27" s="35">
        <f>[1]водка!G19</f>
        <v>360</v>
      </c>
      <c r="K27" s="35">
        <f>[1]водка!H19</f>
        <v>151.19999999999999</v>
      </c>
      <c r="L27" s="30">
        <f>K27/J27*100</f>
        <v>42</v>
      </c>
      <c r="M27" s="35">
        <f>[1]водка!J19</f>
        <v>139.30000000000001</v>
      </c>
      <c r="N27" s="31">
        <f>K27/M27*100</f>
        <v>108.54271356783917</v>
      </c>
      <c r="P27" s="41"/>
      <c r="Q27" s="41"/>
      <c r="R27" s="41"/>
      <c r="S27" s="41"/>
      <c r="T27" s="41"/>
    </row>
    <row r="28" spans="1:20" ht="24" hidden="1" customHeight="1">
      <c r="A28" s="52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5"/>
    </row>
    <row r="29" spans="1:20" ht="15.75" hidden="1">
      <c r="A29" s="52"/>
      <c r="B29" s="56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8"/>
    </row>
    <row r="30" spans="1:20" ht="15.75" hidden="1">
      <c r="A30" s="52"/>
      <c r="B30" s="56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8"/>
    </row>
    <row r="31" spans="1:20" ht="45" customHeight="1" thickBot="1">
      <c r="A31" s="59">
        <v>8</v>
      </c>
      <c r="B31" s="60" t="s">
        <v>28</v>
      </c>
      <c r="C31" s="61" t="s">
        <v>12</v>
      </c>
      <c r="D31" s="62">
        <v>136750</v>
      </c>
      <c r="E31" s="62">
        <v>36750</v>
      </c>
      <c r="F31" s="62">
        <v>39439</v>
      </c>
      <c r="G31" s="62">
        <f>F31/E31*100</f>
        <v>107.3170068027211</v>
      </c>
      <c r="H31" s="63">
        <v>31919</v>
      </c>
      <c r="I31" s="62">
        <f>F31/H31*100</f>
        <v>123.55963532692127</v>
      </c>
      <c r="J31" s="64"/>
      <c r="K31" s="64"/>
      <c r="L31" s="64"/>
      <c r="M31" s="64"/>
      <c r="N31" s="65"/>
      <c r="O31" s="66"/>
    </row>
  </sheetData>
  <mergeCells count="22">
    <mergeCell ref="N10:N13"/>
    <mergeCell ref="A17:A18"/>
    <mergeCell ref="A20:A21"/>
    <mergeCell ref="B28:N28"/>
    <mergeCell ref="B29:N29"/>
    <mergeCell ref="B30:N30"/>
    <mergeCell ref="H10:H13"/>
    <mergeCell ref="I10:I13"/>
    <mergeCell ref="J10:J13"/>
    <mergeCell ref="K10:K13"/>
    <mergeCell ref="L10:L13"/>
    <mergeCell ref="M10:M13"/>
    <mergeCell ref="B8:N8"/>
    <mergeCell ref="A9:A13"/>
    <mergeCell ref="B9:B13"/>
    <mergeCell ref="C9:C13"/>
    <mergeCell ref="D9:D13"/>
    <mergeCell ref="E9:I9"/>
    <mergeCell ref="J9:N9"/>
    <mergeCell ref="E10:E13"/>
    <mergeCell ref="F10:F13"/>
    <mergeCell ref="G10:G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2017-09-25T05:53:54Z</dcterms:created>
  <dcterms:modified xsi:type="dcterms:W3CDTF">2017-09-25T05:54:12Z</dcterms:modified>
</cp:coreProperties>
</file>