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I27"/>
  <c r="H27"/>
  <c r="F27"/>
  <c r="E27"/>
  <c r="G27" s="1"/>
  <c r="I26"/>
  <c r="G26"/>
  <c r="N25"/>
  <c r="L25"/>
  <c r="I25"/>
  <c r="G25"/>
  <c r="N24"/>
  <c r="L24"/>
  <c r="I24"/>
  <c r="G24"/>
  <c r="N23"/>
  <c r="L23"/>
  <c r="I23"/>
  <c r="G23"/>
  <c r="M22"/>
  <c r="K22"/>
  <c r="N22" s="1"/>
  <c r="J22"/>
  <c r="I22"/>
  <c r="H22"/>
  <c r="F22"/>
  <c r="E22"/>
  <c r="G22" s="1"/>
  <c r="D22"/>
  <c r="N21"/>
  <c r="M21"/>
  <c r="K21"/>
  <c r="J21"/>
  <c r="L21" s="1"/>
  <c r="H21"/>
  <c r="F21"/>
  <c r="I21" s="1"/>
  <c r="E21"/>
  <c r="N20"/>
  <c r="M20"/>
  <c r="K20"/>
  <c r="J20"/>
  <c r="L20" s="1"/>
  <c r="H20"/>
  <c r="F20"/>
  <c r="I20" s="1"/>
  <c r="E20"/>
  <c r="N19"/>
  <c r="M19"/>
  <c r="K19"/>
  <c r="J19"/>
  <c r="L19" s="1"/>
  <c r="H19"/>
  <c r="F19"/>
  <c r="I19" s="1"/>
  <c r="E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N15"/>
  <c r="M15"/>
  <c r="K15"/>
  <c r="J15"/>
  <c r="L15" s="1"/>
  <c r="H15"/>
  <c r="F15"/>
  <c r="I15" s="1"/>
  <c r="E15"/>
  <c r="N14"/>
  <c r="M14"/>
  <c r="K14"/>
  <c r="J14"/>
  <c r="L14" s="1"/>
  <c r="H14"/>
  <c r="F14"/>
  <c r="I14" s="1"/>
  <c r="E14"/>
  <c r="J9"/>
  <c r="G14" l="1"/>
  <c r="G15"/>
  <c r="G16"/>
  <c r="G17"/>
  <c r="G18"/>
  <c r="G19"/>
  <c r="G20"/>
  <c r="G21"/>
  <c r="L22"/>
  <c r="L27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<sst xmlns="http://schemas.openxmlformats.org/spreadsheetml/2006/main" count="46" uniqueCount="29">
  <si>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</si>
  <si>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август 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</si>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</sst>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2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164" fontId="13" fillId="3" borderId="10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8%20%20&#1080;&#1090;&#1086;&#1075;&#1080;%20&#1072;&#1074;&#1075;&#1091;&#1089;&#1090;%202017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 xml:space="preserve">  в т.ч. Август</v>
          </cell>
        </row>
        <row r="23">
          <cell r="B23">
            <v>15345.9</v>
          </cell>
          <cell r="C23">
            <v>15368.2</v>
          </cell>
          <cell r="E23">
            <v>16910.3</v>
          </cell>
          <cell r="G23">
            <v>1796</v>
          </cell>
          <cell r="H23">
            <v>1618.4</v>
          </cell>
          <cell r="J23">
            <v>2068</v>
          </cell>
        </row>
      </sheetData>
      <sheetData sheetId="1">
        <row r="19">
          <cell r="B19">
            <v>2841</v>
          </cell>
          <cell r="C19">
            <v>1260.8000000000002</v>
          </cell>
          <cell r="E19">
            <v>1479.1000000000001</v>
          </cell>
          <cell r="G19">
            <v>383</v>
          </cell>
          <cell r="H19">
            <v>184</v>
          </cell>
          <cell r="J19">
            <v>173.5</v>
          </cell>
        </row>
      </sheetData>
      <sheetData sheetId="2"/>
      <sheetData sheetId="3">
        <row r="19">
          <cell r="B19">
            <v>260363</v>
          </cell>
          <cell r="C19">
            <v>250113</v>
          </cell>
          <cell r="E19">
            <v>254956</v>
          </cell>
          <cell r="G19">
            <v>35812</v>
          </cell>
          <cell r="H19">
            <v>35821</v>
          </cell>
          <cell r="J19">
            <v>34491</v>
          </cell>
        </row>
      </sheetData>
      <sheetData sheetId="4">
        <row r="19">
          <cell r="B19">
            <v>5440</v>
          </cell>
          <cell r="C19">
            <v>4625.4999999999991</v>
          </cell>
          <cell r="E19">
            <v>5521.8</v>
          </cell>
          <cell r="G19">
            <v>691</v>
          </cell>
          <cell r="H19">
            <v>575.70000000000005</v>
          </cell>
          <cell r="J19">
            <v>688.40000000000009</v>
          </cell>
        </row>
      </sheetData>
      <sheetData sheetId="5">
        <row r="19">
          <cell r="B19">
            <v>0</v>
          </cell>
          <cell r="C19">
            <v>0</v>
          </cell>
          <cell r="E19">
            <v>43.5</v>
          </cell>
          <cell r="G19">
            <v>0</v>
          </cell>
          <cell r="H19">
            <v>0</v>
          </cell>
          <cell r="J19">
            <v>9.6</v>
          </cell>
        </row>
      </sheetData>
      <sheetData sheetId="6">
        <row r="19">
          <cell r="B19">
            <v>5440</v>
          </cell>
          <cell r="C19">
            <v>4625.5</v>
          </cell>
          <cell r="E19">
            <v>5478.3</v>
          </cell>
          <cell r="G19">
            <v>691</v>
          </cell>
          <cell r="H19">
            <v>575.70000000000005</v>
          </cell>
          <cell r="J19">
            <v>678.80000000000007</v>
          </cell>
        </row>
      </sheetData>
      <sheetData sheetId="7">
        <row r="19">
          <cell r="B19">
            <v>190</v>
          </cell>
          <cell r="C19">
            <v>207.8</v>
          </cell>
          <cell r="E19">
            <v>210.70000000000002</v>
          </cell>
          <cell r="G19">
            <v>16</v>
          </cell>
          <cell r="H19">
            <v>16.599999999999998</v>
          </cell>
          <cell r="J19">
            <v>48.6</v>
          </cell>
        </row>
      </sheetData>
      <sheetData sheetId="8">
        <row r="19">
          <cell r="B19">
            <v>0</v>
          </cell>
          <cell r="C19">
            <v>5</v>
          </cell>
          <cell r="E19">
            <v>4.2000000000000011</v>
          </cell>
          <cell r="G19">
            <v>0</v>
          </cell>
          <cell r="H19">
            <v>0.89999999999999991</v>
          </cell>
          <cell r="J19">
            <v>0.4</v>
          </cell>
        </row>
      </sheetData>
      <sheetData sheetId="9">
        <row r="21">
          <cell r="B21">
            <v>190</v>
          </cell>
          <cell r="C21">
            <v>202.8</v>
          </cell>
          <cell r="E21">
            <v>206.50000000000006</v>
          </cell>
          <cell r="G21">
            <v>16</v>
          </cell>
          <cell r="H21">
            <v>15.7</v>
          </cell>
          <cell r="J21">
            <v>48.20000000000001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2" zoomScale="60" zoomScaleNormal="75" workbookViewId="0">
      <selection activeCell="K17" sqref="K17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Август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23643.3</v>
      </c>
      <c r="E14" s="25">
        <f>[1]собст_д_ды!B23</f>
        <v>15345.9</v>
      </c>
      <c r="F14" s="25">
        <f>[1]собст_д_ды!C23</f>
        <v>15368.2</v>
      </c>
      <c r="G14" s="26">
        <f t="shared" ref="G14:G21" si="0">IF(F14=0,0,F14/E14*100)</f>
        <v>100.14531568692615</v>
      </c>
      <c r="H14" s="27">
        <f>[1]собст_д_ды!E23</f>
        <v>16910.3</v>
      </c>
      <c r="I14" s="27">
        <f t="shared" ref="I14:I25" si="1">F14/H14*100</f>
        <v>90.880705842001632</v>
      </c>
      <c r="J14" s="25">
        <f>[1]собст_д_ды!G23</f>
        <v>1796</v>
      </c>
      <c r="K14" s="25">
        <f>[1]собст_д_ды!H23</f>
        <v>1618.4</v>
      </c>
      <c r="L14" s="27">
        <f t="shared" ref="L14:L23" si="2">IF(K14=0,0,K14/J14*100)</f>
        <v>90.11135857461025</v>
      </c>
      <c r="M14" s="25">
        <f>[1]собст_д_ды!J23</f>
        <v>2068</v>
      </c>
      <c r="N14" s="28">
        <f t="shared" ref="N14:N23" si="3">K14/M14*100</f>
        <v>78.259187620889747</v>
      </c>
    </row>
    <row r="15" spans="1:14" ht="58.5" customHeight="1">
      <c r="A15" s="21">
        <v>2</v>
      </c>
      <c r="B15" s="22" t="s">
        <v>13</v>
      </c>
      <c r="C15" s="23" t="s">
        <v>12</v>
      </c>
      <c r="D15" s="25">
        <v>409246</v>
      </c>
      <c r="E15" s="25">
        <f>[1]розн_т_об!B19</f>
        <v>260363</v>
      </c>
      <c r="F15" s="29">
        <f>[1]розн_т_об!C19</f>
        <v>250113</v>
      </c>
      <c r="G15" s="27">
        <f t="shared" si="0"/>
        <v>96.063188701927686</v>
      </c>
      <c r="H15" s="25">
        <f>[1]розн_т_об!E19</f>
        <v>254956</v>
      </c>
      <c r="I15" s="30">
        <f t="shared" si="1"/>
        <v>98.100456549365376</v>
      </c>
      <c r="J15" s="25">
        <f>[1]розн_т_об!G19</f>
        <v>35812</v>
      </c>
      <c r="K15" s="27">
        <f>[1]розн_т_об!H19</f>
        <v>35821</v>
      </c>
      <c r="L15" s="27">
        <f t="shared" si="2"/>
        <v>100.02513124092482</v>
      </c>
      <c r="M15" s="25">
        <f>[1]розн_т_об!J19</f>
        <v>34491</v>
      </c>
      <c r="N15" s="31">
        <f t="shared" si="3"/>
        <v>103.85607839726305</v>
      </c>
    </row>
    <row r="16" spans="1:14" ht="33.75" customHeight="1">
      <c r="A16" s="21">
        <v>3</v>
      </c>
      <c r="B16" s="32" t="s">
        <v>14</v>
      </c>
      <c r="C16" s="33" t="s">
        <v>15</v>
      </c>
      <c r="D16" s="34">
        <v>7733</v>
      </c>
      <c r="E16" s="35">
        <f>[1]молоко_всего!B19</f>
        <v>5440</v>
      </c>
      <c r="F16" s="35">
        <f>[1]молоко_всего!C19</f>
        <v>4625.4999999999991</v>
      </c>
      <c r="G16" s="30">
        <f t="shared" si="0"/>
        <v>85.027573529411754</v>
      </c>
      <c r="H16" s="35">
        <f>[1]молоко_всего!E19</f>
        <v>5521.8</v>
      </c>
      <c r="I16" s="30">
        <f t="shared" si="1"/>
        <v>83.767974211307887</v>
      </c>
      <c r="J16" s="35">
        <f>[1]молоко_всего!G19</f>
        <v>691</v>
      </c>
      <c r="K16" s="35">
        <f>[1]молоко_всего!H19</f>
        <v>575.70000000000005</v>
      </c>
      <c r="L16" s="30">
        <f t="shared" si="2"/>
        <v>83.314037626628078</v>
      </c>
      <c r="M16" s="35">
        <f>[1]молоко_всего!J19</f>
        <v>688.40000000000009</v>
      </c>
      <c r="N16" s="31">
        <f t="shared" si="3"/>
        <v>83.62870424171993</v>
      </c>
    </row>
    <row r="17" spans="1:20" ht="30.75" customHeight="1">
      <c r="A17" s="36"/>
      <c r="B17" s="37" t="s">
        <v>16</v>
      </c>
      <c r="C17" s="33" t="s">
        <v>15</v>
      </c>
      <c r="D17" s="34">
        <v>7733</v>
      </c>
      <c r="E17" s="35">
        <f>[1]молоко_СПК!B19</f>
        <v>5440</v>
      </c>
      <c r="F17" s="35">
        <f>[1]молоко_СПК!C19</f>
        <v>4625.5</v>
      </c>
      <c r="G17" s="30">
        <f t="shared" si="0"/>
        <v>85.027573529411754</v>
      </c>
      <c r="H17" s="35">
        <f>[1]молоко_СПК!E19</f>
        <v>5478.3</v>
      </c>
      <c r="I17" s="30">
        <f t="shared" si="1"/>
        <v>84.433127064965404</v>
      </c>
      <c r="J17" s="35">
        <f>[1]молоко_СПК!G19</f>
        <v>691</v>
      </c>
      <c r="K17" s="35">
        <f>[1]молоко_СПК!H19</f>
        <v>575.70000000000005</v>
      </c>
      <c r="L17" s="30">
        <f t="shared" si="2"/>
        <v>83.314037626628078</v>
      </c>
      <c r="M17" s="35">
        <f>[1]молоко_СПК!J19</f>
        <v>678.80000000000007</v>
      </c>
      <c r="N17" s="31">
        <f t="shared" si="3"/>
        <v>84.811431938715373</v>
      </c>
    </row>
    <row r="18" spans="1:20" ht="20.25" customHeight="1">
      <c r="A18" s="36"/>
      <c r="B18" s="37" t="s">
        <v>17</v>
      </c>
      <c r="C18" s="33" t="s">
        <v>15</v>
      </c>
      <c r="D18" s="34"/>
      <c r="E18" s="35">
        <f>[1]молоко_советы!B19</f>
        <v>0</v>
      </c>
      <c r="F18" s="35">
        <f>[1]молоко_советы!C19</f>
        <v>0</v>
      </c>
      <c r="G18" s="30">
        <f t="shared" si="0"/>
        <v>0</v>
      </c>
      <c r="H18" s="35">
        <f>[1]молоко_советы!E19</f>
        <v>43.5</v>
      </c>
      <c r="I18" s="30">
        <f t="shared" si="1"/>
        <v>0</v>
      </c>
      <c r="J18" s="35">
        <f>[1]молоко_советы!G19</f>
        <v>0</v>
      </c>
      <c r="K18" s="35">
        <f>[1]молоко_советы!H19</f>
        <v>0</v>
      </c>
      <c r="L18" s="30">
        <f t="shared" si="2"/>
        <v>0</v>
      </c>
      <c r="M18" s="35">
        <f>[1]молоко_советы!J19</f>
        <v>9.6</v>
      </c>
      <c r="N18" s="31">
        <f t="shared" si="3"/>
        <v>0</v>
      </c>
    </row>
    <row r="19" spans="1:20" ht="36" customHeight="1">
      <c r="A19" s="21">
        <v>4</v>
      </c>
      <c r="B19" s="32" t="s">
        <v>18</v>
      </c>
      <c r="C19" s="33" t="s">
        <v>15</v>
      </c>
      <c r="D19" s="34">
        <v>270</v>
      </c>
      <c r="E19" s="35">
        <f>[1]мясо_всего!B19</f>
        <v>190</v>
      </c>
      <c r="F19" s="35">
        <f>[1]мясо_всего!C19</f>
        <v>207.8</v>
      </c>
      <c r="G19" s="30">
        <f t="shared" si="0"/>
        <v>109.36842105263158</v>
      </c>
      <c r="H19" s="35">
        <f>[1]мясо_всего!E19</f>
        <v>210.70000000000002</v>
      </c>
      <c r="I19" s="30">
        <f t="shared" si="1"/>
        <v>98.623635500711913</v>
      </c>
      <c r="J19" s="35">
        <f>[1]мясо_всего!G19</f>
        <v>16</v>
      </c>
      <c r="K19" s="35">
        <f>[1]мясо_всего!H19</f>
        <v>16.599999999999998</v>
      </c>
      <c r="L19" s="30">
        <f t="shared" si="2"/>
        <v>103.74999999999999</v>
      </c>
      <c r="M19" s="35">
        <f>[1]мясо_всего!J19</f>
        <v>48.6</v>
      </c>
      <c r="N19" s="31">
        <f t="shared" si="3"/>
        <v>34.156378600823039</v>
      </c>
    </row>
    <row r="20" spans="1:20" ht="27.75" customHeight="1">
      <c r="A20" s="36"/>
      <c r="B20" s="37" t="s">
        <v>16</v>
      </c>
      <c r="C20" s="38" t="s">
        <v>15</v>
      </c>
      <c r="D20" s="35">
        <v>270</v>
      </c>
      <c r="E20" s="35">
        <f>[1]мясо_СПК!B21</f>
        <v>190</v>
      </c>
      <c r="F20" s="35">
        <f>[1]мясо_СПК!C21</f>
        <v>202.8</v>
      </c>
      <c r="G20" s="30">
        <f t="shared" si="0"/>
        <v>106.73684210526318</v>
      </c>
      <c r="H20" s="35">
        <f>[1]мясо_СПК!E21</f>
        <v>206.50000000000006</v>
      </c>
      <c r="I20" s="30">
        <f t="shared" si="1"/>
        <v>98.208232445520565</v>
      </c>
      <c r="J20" s="35">
        <f>[1]мясо_СПК!G21</f>
        <v>16</v>
      </c>
      <c r="K20" s="35">
        <f>[1]мясо_СПК!H21</f>
        <v>15.7</v>
      </c>
      <c r="L20" s="30">
        <f t="shared" si="2"/>
        <v>98.125</v>
      </c>
      <c r="M20" s="35">
        <f>[1]мясо_СПК!J21</f>
        <v>48.20000000000001</v>
      </c>
      <c r="N20" s="31">
        <f t="shared" si="3"/>
        <v>32.572614107883808</v>
      </c>
    </row>
    <row r="21" spans="1:20" ht="22.5" customHeight="1">
      <c r="A21" s="36"/>
      <c r="B21" s="37" t="s">
        <v>17</v>
      </c>
      <c r="C21" s="38" t="s">
        <v>15</v>
      </c>
      <c r="D21" s="35"/>
      <c r="E21" s="35">
        <f>[1]мясо_советы!B19</f>
        <v>0</v>
      </c>
      <c r="F21" s="35">
        <f>[1]мясо_советы!C19</f>
        <v>5</v>
      </c>
      <c r="G21" s="30" t="e">
        <f t="shared" si="0"/>
        <v>#DIV/0!</v>
      </c>
      <c r="H21" s="35">
        <f>[1]мясо_советы!E19</f>
        <v>4.2000000000000011</v>
      </c>
      <c r="I21" s="30">
        <f t="shared" si="1"/>
        <v>119.04761904761902</v>
      </c>
      <c r="J21" s="35">
        <f>[1]мясо_советы!G19</f>
        <v>0</v>
      </c>
      <c r="K21" s="35">
        <f>[1]мясо_советы!H19</f>
        <v>0.89999999999999991</v>
      </c>
      <c r="L21" s="30" t="e">
        <f t="shared" si="2"/>
        <v>#DIV/0!</v>
      </c>
      <c r="M21" s="35">
        <f>[1]мясо_советы!J19</f>
        <v>0.4</v>
      </c>
      <c r="N21" s="31">
        <f t="shared" si="3"/>
        <v>224.99999999999994</v>
      </c>
      <c r="O21" s="39"/>
      <c r="P21" s="39"/>
      <c r="Q21" s="39"/>
    </row>
    <row r="22" spans="1:20" ht="47.25" customHeight="1">
      <c r="A22" s="21">
        <v>5</v>
      </c>
      <c r="B22" s="32" t="s">
        <v>19</v>
      </c>
      <c r="C22" s="33" t="s">
        <v>12</v>
      </c>
      <c r="D22" s="34">
        <f>D24+D25+D23</f>
        <v>16588</v>
      </c>
      <c r="E22" s="34">
        <f>E24+E25+E23</f>
        <v>10028</v>
      </c>
      <c r="F22" s="34">
        <f>F24+F25</f>
        <v>9981.7999999999993</v>
      </c>
      <c r="G22" s="30">
        <f>IF(F22=0,0,F22/E22*100)</f>
        <v>99.539289988033502</v>
      </c>
      <c r="H22" s="34">
        <f>H24+H25+H23</f>
        <v>9286.2999999999993</v>
      </c>
      <c r="I22" s="30">
        <f t="shared" si="1"/>
        <v>107.48952758364472</v>
      </c>
      <c r="J22" s="35">
        <f>J24+J25</f>
        <v>736</v>
      </c>
      <c r="K22" s="35">
        <f>K24+K25</f>
        <v>753</v>
      </c>
      <c r="L22" s="30">
        <f t="shared" si="2"/>
        <v>102.30978260869566</v>
      </c>
      <c r="M22" s="35">
        <f>M24+M25+M23</f>
        <v>699.59999999999991</v>
      </c>
      <c r="N22" s="31">
        <f t="shared" si="3"/>
        <v>107.63293310463122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3" t="s">
        <v>12</v>
      </c>
      <c r="D23" s="34">
        <v>207</v>
      </c>
      <c r="E23" s="34">
        <v>207</v>
      </c>
      <c r="F23" s="34"/>
      <c r="G23" s="30">
        <f>IF(F23=0,0,F23/E23*100)</f>
        <v>0</v>
      </c>
      <c r="H23" s="34"/>
      <c r="I23" s="30" t="e">
        <f t="shared" si="1"/>
        <v>#DIV/0!</v>
      </c>
      <c r="J23" s="35"/>
      <c r="K23" s="35"/>
      <c r="L23" s="30">
        <f t="shared" si="2"/>
        <v>0</v>
      </c>
      <c r="M23" s="35"/>
      <c r="N23" s="31" t="e">
        <f t="shared" si="3"/>
        <v>#DIV/0!</v>
      </c>
      <c r="O23" s="40"/>
      <c r="P23" s="40"/>
      <c r="Q23" s="40"/>
      <c r="R23" s="41"/>
      <c r="S23" s="41"/>
      <c r="T23" s="41"/>
    </row>
    <row r="24" spans="1:20" ht="46.5" customHeight="1">
      <c r="A24" s="44"/>
      <c r="B24" s="37" t="s">
        <v>21</v>
      </c>
      <c r="C24" s="33" t="s">
        <v>12</v>
      </c>
      <c r="D24" s="34">
        <v>5567</v>
      </c>
      <c r="E24" s="34">
        <v>3489</v>
      </c>
      <c r="F24" s="34">
        <v>3592.8</v>
      </c>
      <c r="G24" s="30">
        <f>F24/E24%</f>
        <v>102.97506448839209</v>
      </c>
      <c r="H24" s="34">
        <v>3832.7</v>
      </c>
      <c r="I24" s="30">
        <f t="shared" si="1"/>
        <v>93.74070498604118</v>
      </c>
      <c r="J24" s="35">
        <v>408</v>
      </c>
      <c r="K24" s="35">
        <v>422.8</v>
      </c>
      <c r="L24" s="30">
        <f>K24/J24%</f>
        <v>103.62745098039215</v>
      </c>
      <c r="M24" s="35">
        <v>416.9</v>
      </c>
      <c r="N24" s="31">
        <f>K24/M24%</f>
        <v>101.41520748380908</v>
      </c>
      <c r="O24" s="45"/>
      <c r="P24" s="45"/>
      <c r="Q24" s="46"/>
      <c r="R24" s="41"/>
      <c r="S24" s="41"/>
      <c r="T24" s="41"/>
    </row>
    <row r="25" spans="1:20" ht="46.5" customHeight="1">
      <c r="A25" s="21"/>
      <c r="B25" s="37" t="s">
        <v>22</v>
      </c>
      <c r="C25" s="33" t="s">
        <v>12</v>
      </c>
      <c r="D25" s="34">
        <v>10814</v>
      </c>
      <c r="E25" s="34">
        <v>6332</v>
      </c>
      <c r="F25" s="34">
        <v>6389</v>
      </c>
      <c r="G25" s="30">
        <f>F25/E25%</f>
        <v>100.90018951358181</v>
      </c>
      <c r="H25" s="34">
        <v>5453.6</v>
      </c>
      <c r="I25" s="30">
        <f t="shared" si="1"/>
        <v>117.15197300865483</v>
      </c>
      <c r="J25" s="35">
        <v>328</v>
      </c>
      <c r="K25" s="35">
        <v>330.2</v>
      </c>
      <c r="L25" s="30">
        <f>K25/J25%</f>
        <v>100.67073170731707</v>
      </c>
      <c r="M25" s="35">
        <v>282.7</v>
      </c>
      <c r="N25" s="31">
        <f>K25/M25%</f>
        <v>116.80226388397594</v>
      </c>
      <c r="O25" s="45"/>
      <c r="P25" s="45"/>
      <c r="Q25" s="46"/>
      <c r="R25" s="41"/>
      <c r="S25" s="41"/>
      <c r="T25" s="41"/>
    </row>
    <row r="26" spans="1:20" ht="55.5" customHeight="1">
      <c r="A26" s="21">
        <v>6</v>
      </c>
      <c r="B26" s="32" t="s">
        <v>23</v>
      </c>
      <c r="C26" s="38" t="s">
        <v>24</v>
      </c>
      <c r="D26" s="35">
        <v>1650</v>
      </c>
      <c r="E26" s="35">
        <v>150</v>
      </c>
      <c r="F26" s="30">
        <v>149.4</v>
      </c>
      <c r="G26" s="30">
        <f>F26/E26*100</f>
        <v>99.6</v>
      </c>
      <c r="H26" s="35">
        <v>172.8</v>
      </c>
      <c r="I26" s="30">
        <f>F26/H26*100</f>
        <v>86.458333333333329</v>
      </c>
      <c r="J26" s="34">
        <v>0</v>
      </c>
      <c r="K26" s="47"/>
      <c r="L26" s="48"/>
      <c r="M26" s="47" t="s">
        <v>25</v>
      </c>
      <c r="N26" s="49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2" t="s">
        <v>26</v>
      </c>
      <c r="C27" s="38" t="s">
        <v>27</v>
      </c>
      <c r="D27" s="35">
        <v>4365</v>
      </c>
      <c r="E27" s="35">
        <f>[1]водка!B19</f>
        <v>2841</v>
      </c>
      <c r="F27" s="30">
        <f>[1]водка!C19</f>
        <v>1260.8000000000002</v>
      </c>
      <c r="G27" s="30">
        <f>F27/E27*100</f>
        <v>44.378739880323835</v>
      </c>
      <c r="H27" s="35">
        <f>[1]водка!E19</f>
        <v>1479.1000000000001</v>
      </c>
      <c r="I27" s="30">
        <f>F27/H27*100</f>
        <v>85.241024947603279</v>
      </c>
      <c r="J27" s="35">
        <f>[1]водка!G19</f>
        <v>383</v>
      </c>
      <c r="K27" s="35">
        <f>[1]водка!H19</f>
        <v>184</v>
      </c>
      <c r="L27" s="30">
        <f>K27/J27*100</f>
        <v>48.041775456919062</v>
      </c>
      <c r="M27" s="35">
        <f>[1]водка!J19</f>
        <v>173.5</v>
      </c>
      <c r="N27" s="31">
        <f>K27/M27*100</f>
        <v>106.05187319884726</v>
      </c>
      <c r="P27" s="41"/>
      <c r="Q27" s="41"/>
      <c r="R27" s="41"/>
      <c r="S27" s="41"/>
      <c r="T27" s="41"/>
    </row>
    <row r="28" spans="1:20" ht="24" hidden="1" customHeight="1">
      <c r="A28" s="50"/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3"/>
    </row>
    <row r="29" spans="1:20" ht="15.75" hidden="1">
      <c r="A29" s="50"/>
      <c r="B29" s="54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6"/>
    </row>
    <row r="30" spans="1:20" ht="15.75" hidden="1">
      <c r="A30" s="50"/>
      <c r="B30" s="54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6"/>
    </row>
    <row r="31" spans="1:20" ht="45" customHeight="1" thickBot="1">
      <c r="A31" s="57">
        <v>8</v>
      </c>
      <c r="B31" s="58" t="s">
        <v>28</v>
      </c>
      <c r="C31" s="59" t="s">
        <v>12</v>
      </c>
      <c r="D31" s="60">
        <v>136750</v>
      </c>
      <c r="E31" s="60">
        <v>36750</v>
      </c>
      <c r="F31" s="60">
        <v>39439</v>
      </c>
      <c r="G31" s="60">
        <f>F31/E31*100</f>
        <v>107.3170068027211</v>
      </c>
      <c r="H31" s="61">
        <v>31919</v>
      </c>
      <c r="I31" s="60">
        <f>F31/H31*100</f>
        <v>123.55963532692127</v>
      </c>
      <c r="J31" s="62"/>
      <c r="K31" s="62"/>
      <c r="L31" s="62"/>
      <c r="M31" s="62"/>
      <c r="N31" s="63"/>
      <c r="O31" s="64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2017-09-25T05:55:20Z</dcterms:created>
  <dcterms:modified xsi:type="dcterms:W3CDTF">2017-09-25T05:55:36Z</dcterms:modified>
</cp:coreProperties>
</file>