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1"/>
  <c r="F31"/>
  <c r="H31" s="1"/>
  <c r="J30"/>
  <c r="H30"/>
  <c r="J29"/>
  <c r="H29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H25"/>
  <c r="H28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<sst xmlns="http://schemas.openxmlformats.org/spreadsheetml/2006/main" count="82" uniqueCount="40">
  <si>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</si>
  <si>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январь-декабрь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</si>
  <si>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</si>
  <si>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</si>
  <si>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</si>
  <si>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</si>
  <si>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</si>
  <si>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</si>
  <si>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</si>
  <si>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</si>
  <si>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</si>
  <si>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</si>
  <si>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</si>
  <si>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</si>
  <si>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</si>
  <si>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</si>
  <si>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</si>
  <si>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</si>
  <si>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</si>
  <si>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</si>
  <si>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</si>
  <si>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</si>
  <si>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</si>
  <si>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01.01.2019 г.)</t>
  </si>
  <si>
    <t>Сохранность поголовья скота в сельскохозяйственных организациях в перерасчете на условные головы к уровню прошлого года (на 01.01.2019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</si>
  <si>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</si>
  <si>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</si>
  <si>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</si>
  <si>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</si>
  <si>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</si>
  <si>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</si>
  <si>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</si>
  <si>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</si>
  <si>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</si>
  <si>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</si>
  <si>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за 10 мес. 2018 г.</t>
  </si>
  <si>
    <t>Темп роста среднемесячной номинальной начисленной заработной платы  по крупным и средним предприятиям на 01.01.2019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</si>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</sst>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8;&#1090;&#1086;&#1075;&#1080;%20&#1085;&#1072;%2001.01.2019%20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декабрь</v>
          </cell>
        </row>
        <row r="23">
          <cell r="B23">
            <v>25304.899999999998</v>
          </cell>
          <cell r="C23">
            <v>25038.9</v>
          </cell>
          <cell r="E23">
            <v>24774.400000000001</v>
          </cell>
          <cell r="G23">
            <v>2731.7</v>
          </cell>
          <cell r="H23">
            <v>2631.5</v>
          </cell>
          <cell r="J23">
            <v>2671</v>
          </cell>
        </row>
      </sheetData>
      <sheetData sheetId="1">
        <row r="19">
          <cell r="B19">
            <v>4214</v>
          </cell>
          <cell r="C19">
            <v>1723.1</v>
          </cell>
          <cell r="E19">
            <v>1975.2</v>
          </cell>
          <cell r="G19">
            <v>483</v>
          </cell>
          <cell r="H19">
            <v>174.7</v>
          </cell>
          <cell r="I19">
            <v>36.169772256728777</v>
          </cell>
          <cell r="J19">
            <v>181.6</v>
          </cell>
        </row>
      </sheetData>
      <sheetData sheetId="2"/>
      <sheetData sheetId="3">
        <row r="19">
          <cell r="B19">
            <v>412663</v>
          </cell>
          <cell r="C19">
            <v>356492</v>
          </cell>
          <cell r="E19">
            <v>402586</v>
          </cell>
          <cell r="G19">
            <v>40060</v>
          </cell>
          <cell r="H19">
            <v>32490</v>
          </cell>
          <cell r="J19">
            <v>36500</v>
          </cell>
        </row>
      </sheetData>
      <sheetData sheetId="4">
        <row r="19">
          <cell r="B19">
            <v>6730</v>
          </cell>
          <cell r="C19">
            <v>7072</v>
          </cell>
          <cell r="E19">
            <v>6672.7999999999993</v>
          </cell>
          <cell r="G19">
            <v>441</v>
          </cell>
          <cell r="H19">
            <v>557.9</v>
          </cell>
          <cell r="J19">
            <v>520.40000000000009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6730</v>
          </cell>
          <cell r="C17">
            <v>7072</v>
          </cell>
          <cell r="E17">
            <v>6672.7999999999993</v>
          </cell>
          <cell r="G17">
            <v>441</v>
          </cell>
          <cell r="H17">
            <v>557.9</v>
          </cell>
          <cell r="J17">
            <v>520.40000000000009</v>
          </cell>
        </row>
      </sheetData>
      <sheetData sheetId="7">
        <row r="19">
          <cell r="B19">
            <v>306</v>
          </cell>
          <cell r="C19">
            <v>236.89999999999998</v>
          </cell>
          <cell r="E19">
            <v>287.00000000000006</v>
          </cell>
          <cell r="G19">
            <v>33</v>
          </cell>
          <cell r="H19">
            <v>19.399999999999999</v>
          </cell>
          <cell r="J19">
            <v>12.6</v>
          </cell>
        </row>
      </sheetData>
      <sheetData sheetId="8">
        <row r="19">
          <cell r="B19">
            <v>0</v>
          </cell>
          <cell r="C19">
            <v>6</v>
          </cell>
          <cell r="E19">
            <v>6.4</v>
          </cell>
          <cell r="G19">
            <v>0</v>
          </cell>
          <cell r="H19">
            <v>0.1</v>
          </cell>
          <cell r="J19">
            <v>0.1</v>
          </cell>
        </row>
      </sheetData>
      <sheetData sheetId="9">
        <row r="22">
          <cell r="B22">
            <v>306</v>
          </cell>
          <cell r="C22">
            <v>230.89999999999998</v>
          </cell>
          <cell r="E22">
            <v>280.60000000000002</v>
          </cell>
          <cell r="G22">
            <v>33</v>
          </cell>
          <cell r="H22">
            <v>19.3</v>
          </cell>
          <cell r="J22">
            <v>12.5</v>
          </cell>
        </row>
      </sheetData>
      <sheetData sheetId="10"/>
      <sheetData sheetId="11"/>
      <sheetData sheetId="12">
        <row r="18">
          <cell r="B18">
            <v>500</v>
          </cell>
          <cell r="C18">
            <v>514.5</v>
          </cell>
        </row>
      </sheetData>
      <sheetData sheetId="13"/>
      <sheetData sheetId="14"/>
      <sheetData sheetId="15"/>
      <sheetData sheetId="16">
        <row r="6">
          <cell r="C6">
            <v>74</v>
          </cell>
          <cell r="D6">
            <v>74</v>
          </cell>
        </row>
      </sheetData>
      <sheetData sheetId="17"/>
      <sheetData sheetId="18">
        <row r="7">
          <cell r="C7">
            <v>4</v>
          </cell>
          <cell r="D7">
            <v>4</v>
          </cell>
        </row>
      </sheetData>
      <sheetData sheetId="19">
        <row r="7">
          <cell r="C7">
            <v>4</v>
          </cell>
          <cell r="D7">
            <v>4</v>
          </cell>
        </row>
      </sheetData>
      <sheetData sheetId="20">
        <row r="18">
          <cell r="C18">
            <v>100</v>
          </cell>
          <cell r="D18">
            <v>104.1</v>
          </cell>
        </row>
      </sheetData>
      <sheetData sheetId="21">
        <row r="18">
          <cell r="C18">
            <v>100</v>
          </cell>
          <cell r="D18">
            <v>104.5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22" zoomScale="70" zoomScaleNormal="70" workbookViewId="0">
      <selection activeCell="H32" sqref="H32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6" t="s">
        <v>0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15" ht="42" customHeight="1" thickBot="1">
      <c r="A8" s="7"/>
      <c r="B8" s="57" t="s">
        <v>1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5" ht="19.5" customHeight="1">
      <c r="A9" s="58" t="s">
        <v>2</v>
      </c>
      <c r="B9" s="61" t="s">
        <v>3</v>
      </c>
      <c r="C9" s="61" t="s">
        <v>4</v>
      </c>
      <c r="D9" s="61" t="s">
        <v>5</v>
      </c>
      <c r="E9" s="61" t="s">
        <v>6</v>
      </c>
      <c r="F9" s="64" t="s">
        <v>7</v>
      </c>
      <c r="G9" s="64"/>
      <c r="H9" s="64"/>
      <c r="I9" s="64"/>
      <c r="J9" s="64"/>
      <c r="K9" s="64" t="str">
        <f>[1]собст_д_ды!G4</f>
        <v xml:space="preserve">  в т.ч. декабрь</v>
      </c>
      <c r="L9" s="64"/>
      <c r="M9" s="64"/>
      <c r="N9" s="64"/>
      <c r="O9" s="65"/>
    </row>
    <row r="10" spans="1:15" ht="16.5" customHeight="1">
      <c r="A10" s="59"/>
      <c r="B10" s="62"/>
      <c r="C10" s="62"/>
      <c r="D10" s="62"/>
      <c r="E10" s="49"/>
      <c r="F10" s="49" t="s">
        <v>8</v>
      </c>
      <c r="G10" s="49" t="s">
        <v>9</v>
      </c>
      <c r="H10" s="49" t="s">
        <v>10</v>
      </c>
      <c r="I10" s="49">
        <v>2017</v>
      </c>
      <c r="J10" s="49" t="s">
        <v>11</v>
      </c>
      <c r="K10" s="49" t="s">
        <v>8</v>
      </c>
      <c r="L10" s="49" t="s">
        <v>9</v>
      </c>
      <c r="M10" s="49" t="s">
        <v>10</v>
      </c>
      <c r="N10" s="49">
        <v>2017</v>
      </c>
      <c r="O10" s="51" t="s">
        <v>11</v>
      </c>
    </row>
    <row r="11" spans="1:15" ht="16.5" customHeight="1">
      <c r="A11" s="59"/>
      <c r="B11" s="62"/>
      <c r="C11" s="62"/>
      <c r="D11" s="6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1"/>
    </row>
    <row r="12" spans="1:15" ht="16.5" customHeight="1">
      <c r="A12" s="59"/>
      <c r="B12" s="62"/>
      <c r="C12" s="62"/>
      <c r="D12" s="62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1"/>
    </row>
    <row r="13" spans="1:15" ht="16.5" customHeight="1" thickBot="1">
      <c r="A13" s="60"/>
      <c r="B13" s="63"/>
      <c r="C13" s="63"/>
      <c r="D13" s="63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2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25304.9</v>
      </c>
      <c r="F14" s="11">
        <f>[1]собст_д_ды!B23</f>
        <v>25304.899999999998</v>
      </c>
      <c r="G14" s="12">
        <f>[1]собст_д_ды!C23</f>
        <v>25038.9</v>
      </c>
      <c r="H14" s="11">
        <f t="shared" ref="H14:H21" si="0">IF(G14=0,0,G14/F14*100)</f>
        <v>98.948820188975276</v>
      </c>
      <c r="I14" s="11">
        <f>[1]собст_д_ды!E23</f>
        <v>24774.400000000001</v>
      </c>
      <c r="J14" s="11">
        <f t="shared" ref="J14:J27" si="1">G14/I14*100</f>
        <v>101.06763433221391</v>
      </c>
      <c r="K14" s="11">
        <f>[1]собст_д_ды!G23</f>
        <v>2731.7</v>
      </c>
      <c r="L14" s="12">
        <f>[1]собст_д_ды!H23</f>
        <v>2631.5</v>
      </c>
      <c r="M14" s="11">
        <f t="shared" ref="M14:M25" si="2">IF(L14=0,0,L14/K14*100)</f>
        <v>96.3319544605923</v>
      </c>
      <c r="N14" s="12">
        <f>[1]собст_д_ды!J23</f>
        <v>2671</v>
      </c>
      <c r="O14" s="13">
        <f t="shared" ref="O14:O25" si="3">L14/N14*100</f>
        <v>98.521153126169963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412663</v>
      </c>
      <c r="F15" s="17">
        <f>[1]розн_т_об!B19</f>
        <v>412663</v>
      </c>
      <c r="G15" s="18">
        <f>[1]розн_т_об!C19</f>
        <v>356492</v>
      </c>
      <c r="H15" s="19">
        <f t="shared" si="0"/>
        <v>86.388166615373805</v>
      </c>
      <c r="I15" s="17">
        <f>[1]розн_т_об!E19</f>
        <v>402586</v>
      </c>
      <c r="J15" s="20">
        <f t="shared" si="1"/>
        <v>88.550520882494681</v>
      </c>
      <c r="K15" s="17">
        <f>[1]розн_т_об!G19</f>
        <v>40060</v>
      </c>
      <c r="L15" s="19">
        <f>[1]розн_т_об!H19</f>
        <v>32490</v>
      </c>
      <c r="M15" s="19">
        <f t="shared" si="2"/>
        <v>81.10334498252621</v>
      </c>
      <c r="N15" s="17">
        <f>[1]розн_т_об!J19</f>
        <v>36500</v>
      </c>
      <c r="O15" s="21">
        <f t="shared" si="3"/>
        <v>89.013698630136986</v>
      </c>
    </row>
    <row r="16" spans="1:15" ht="58.5" customHeight="1">
      <c r="A16" s="14">
        <v>3</v>
      </c>
      <c r="B16" s="15" t="s">
        <v>16</v>
      </c>
      <c r="C16" s="22" t="s">
        <v>17</v>
      </c>
      <c r="D16" s="16" t="s">
        <v>14</v>
      </c>
      <c r="E16" s="22">
        <v>4214</v>
      </c>
      <c r="F16" s="22">
        <f>[1]водка!B19</f>
        <v>4214</v>
      </c>
      <c r="G16" s="22">
        <f>[1]водка!C19</f>
        <v>1723.1</v>
      </c>
      <c r="H16" s="19">
        <f t="shared" si="0"/>
        <v>40.88989084005695</v>
      </c>
      <c r="I16" s="22">
        <f>[1]водка!E19</f>
        <v>1975.2</v>
      </c>
      <c r="J16" s="20">
        <f t="shared" si="1"/>
        <v>87.236735520453621</v>
      </c>
      <c r="K16" s="22">
        <f>[1]водка!G19</f>
        <v>483</v>
      </c>
      <c r="L16" s="22">
        <f>[1]водка!H19</f>
        <v>174.7</v>
      </c>
      <c r="M16" s="22">
        <f>[1]водка!I19</f>
        <v>36.169772256728777</v>
      </c>
      <c r="N16" s="22">
        <f>[1]водка!J19</f>
        <v>181.6</v>
      </c>
      <c r="O16" s="21" t="e">
        <v>#DIV/0!</v>
      </c>
    </row>
    <row r="17" spans="1:21" ht="33.75" customHeight="1">
      <c r="A17" s="14">
        <v>4</v>
      </c>
      <c r="B17" s="15" t="s">
        <v>18</v>
      </c>
      <c r="C17" s="23" t="s">
        <v>19</v>
      </c>
      <c r="D17" s="16" t="s">
        <v>14</v>
      </c>
      <c r="E17" s="23">
        <v>6730</v>
      </c>
      <c r="F17" s="22">
        <f>[1]молоко_всего!B19</f>
        <v>6730</v>
      </c>
      <c r="G17" s="22">
        <f>[1]молоко_всего!C19</f>
        <v>7072</v>
      </c>
      <c r="H17" s="20">
        <f t="shared" si="0"/>
        <v>105.08172362555722</v>
      </c>
      <c r="I17" s="22">
        <f>[1]молоко_всего!E19</f>
        <v>6672.7999999999993</v>
      </c>
      <c r="J17" s="20">
        <f t="shared" si="1"/>
        <v>105.98249610358472</v>
      </c>
      <c r="K17" s="22">
        <f>[1]молоко_всего!G19</f>
        <v>441</v>
      </c>
      <c r="L17" s="22">
        <f>[1]молоко_всего!H19</f>
        <v>557.9</v>
      </c>
      <c r="M17" s="20">
        <f t="shared" si="2"/>
        <v>126.50793650793651</v>
      </c>
      <c r="N17" s="22">
        <f>[1]молоко_всего!J19</f>
        <v>520.40000000000009</v>
      </c>
      <c r="O17" s="21">
        <f t="shared" si="3"/>
        <v>107.20599538816293</v>
      </c>
    </row>
    <row r="18" spans="1:21" ht="30.75" customHeight="1">
      <c r="A18" s="53"/>
      <c r="B18" s="24" t="s">
        <v>20</v>
      </c>
      <c r="C18" s="23" t="s">
        <v>19</v>
      </c>
      <c r="D18" s="16" t="s">
        <v>14</v>
      </c>
      <c r="E18" s="23">
        <v>6730</v>
      </c>
      <c r="F18" s="22">
        <f>[1]молоко_СПК!B17</f>
        <v>6730</v>
      </c>
      <c r="G18" s="22">
        <f>[1]молоко_СПК!C17</f>
        <v>7072</v>
      </c>
      <c r="H18" s="20">
        <f t="shared" si="0"/>
        <v>105.08172362555722</v>
      </c>
      <c r="I18" s="22">
        <f>[1]молоко_СПК!E17</f>
        <v>6672.7999999999993</v>
      </c>
      <c r="J18" s="20">
        <f t="shared" si="1"/>
        <v>105.98249610358472</v>
      </c>
      <c r="K18" s="22">
        <f>[1]молоко_СПК!G17</f>
        <v>441</v>
      </c>
      <c r="L18" s="22">
        <f>[1]молоко_СПК!H17</f>
        <v>557.9</v>
      </c>
      <c r="M18" s="20">
        <f t="shared" si="2"/>
        <v>126.50793650793651</v>
      </c>
      <c r="N18" s="22">
        <f>[1]молоко_СПК!J17</f>
        <v>520.40000000000009</v>
      </c>
      <c r="O18" s="21">
        <f t="shared" si="3"/>
        <v>107.20599538816293</v>
      </c>
    </row>
    <row r="19" spans="1:21" ht="27.75" customHeight="1">
      <c r="A19" s="53"/>
      <c r="B19" s="24" t="s">
        <v>21</v>
      </c>
      <c r="C19" s="23" t="s">
        <v>19</v>
      </c>
      <c r="D19" s="16" t="s">
        <v>14</v>
      </c>
      <c r="E19" s="23"/>
      <c r="F19" s="22">
        <f>[1]молоко_советы!B19</f>
        <v>0</v>
      </c>
      <c r="G19" s="22">
        <f>[1]молоко_советы!C19</f>
        <v>0</v>
      </c>
      <c r="H19" s="20">
        <f t="shared" si="0"/>
        <v>0</v>
      </c>
      <c r="I19" s="22">
        <f>[1]молоко_советы!E19</f>
        <v>0</v>
      </c>
      <c r="J19" s="20" t="e">
        <f t="shared" si="1"/>
        <v>#DIV/0!</v>
      </c>
      <c r="K19" s="22">
        <f>[1]молоко_советы!G19</f>
        <v>0</v>
      </c>
      <c r="L19" s="22">
        <f>[1]молоко_советы!H19</f>
        <v>0</v>
      </c>
      <c r="M19" s="20">
        <f t="shared" si="2"/>
        <v>0</v>
      </c>
      <c r="N19" s="22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15" t="s">
        <v>22</v>
      </c>
      <c r="C20" s="23" t="s">
        <v>19</v>
      </c>
      <c r="D20" s="16" t="s">
        <v>14</v>
      </c>
      <c r="E20" s="23">
        <v>306</v>
      </c>
      <c r="F20" s="22">
        <f>[1]мясо_всего!B19</f>
        <v>306</v>
      </c>
      <c r="G20" s="22">
        <f>[1]мясо_всего!C19</f>
        <v>236.89999999999998</v>
      </c>
      <c r="H20" s="20">
        <f t="shared" si="0"/>
        <v>77.41830065359477</v>
      </c>
      <c r="I20" s="22">
        <f>[1]мясо_всего!E19</f>
        <v>287.00000000000006</v>
      </c>
      <c r="J20" s="20">
        <f t="shared" si="1"/>
        <v>82.543554006968606</v>
      </c>
      <c r="K20" s="22">
        <f>[1]мясо_всего!G19</f>
        <v>33</v>
      </c>
      <c r="L20" s="22">
        <f>[1]мясо_всего!H19</f>
        <v>19.399999999999999</v>
      </c>
      <c r="M20" s="20">
        <f t="shared" si="2"/>
        <v>58.787878787878789</v>
      </c>
      <c r="N20" s="22">
        <f>[1]мясо_всего!J19</f>
        <v>12.6</v>
      </c>
      <c r="O20" s="21">
        <f t="shared" si="3"/>
        <v>153.96825396825395</v>
      </c>
    </row>
    <row r="21" spans="1:21" ht="27.75" customHeight="1">
      <c r="A21" s="53"/>
      <c r="B21" s="24" t="s">
        <v>20</v>
      </c>
      <c r="C21" s="22" t="s">
        <v>19</v>
      </c>
      <c r="D21" s="16" t="s">
        <v>14</v>
      </c>
      <c r="E21" s="22">
        <v>306</v>
      </c>
      <c r="F21" s="22">
        <f>[1]мясо_СПК!B22</f>
        <v>306</v>
      </c>
      <c r="G21" s="22">
        <f>[1]мясо_СПК!C22</f>
        <v>230.89999999999998</v>
      </c>
      <c r="H21" s="20">
        <f t="shared" si="0"/>
        <v>75.457516339869272</v>
      </c>
      <c r="I21" s="22">
        <f>[1]мясо_СПК!E22</f>
        <v>280.60000000000002</v>
      </c>
      <c r="J21" s="20">
        <f t="shared" si="1"/>
        <v>82.287954383463983</v>
      </c>
      <c r="K21" s="22">
        <f>[1]мясо_СПК!G22</f>
        <v>33</v>
      </c>
      <c r="L21" s="22">
        <f>[1]мясо_СПК!H22</f>
        <v>19.3</v>
      </c>
      <c r="M21" s="20">
        <f t="shared" si="2"/>
        <v>58.484848484848484</v>
      </c>
      <c r="N21" s="22">
        <f>[1]мясо_СПК!J22</f>
        <v>12.5</v>
      </c>
      <c r="O21" s="21">
        <f t="shared" si="3"/>
        <v>154.4</v>
      </c>
    </row>
    <row r="22" spans="1:21" ht="22.5" customHeight="1">
      <c r="A22" s="53"/>
      <c r="B22" s="24" t="s">
        <v>21</v>
      </c>
      <c r="C22" s="22" t="s">
        <v>19</v>
      </c>
      <c r="D22" s="16" t="s">
        <v>14</v>
      </c>
      <c r="E22" s="22"/>
      <c r="F22" s="22">
        <f>[1]мясо_советы!B19</f>
        <v>0</v>
      </c>
      <c r="G22" s="22">
        <f>[1]мясо_советы!C19</f>
        <v>6</v>
      </c>
      <c r="H22" s="20"/>
      <c r="I22" s="22">
        <f>[1]мясо_советы!E19</f>
        <v>6.4</v>
      </c>
      <c r="J22" s="20">
        <f t="shared" si="1"/>
        <v>93.75</v>
      </c>
      <c r="K22" s="22">
        <f>[1]мясо_советы!G19</f>
        <v>0</v>
      </c>
      <c r="L22" s="22">
        <f>[1]мясо_советы!H19</f>
        <v>0.1</v>
      </c>
      <c r="M22" s="20" t="e">
        <f>L22/K22*100</f>
        <v>#DIV/0!</v>
      </c>
      <c r="N22" s="22">
        <f>[1]мясо_советы!J19</f>
        <v>0.1</v>
      </c>
      <c r="O22" s="21">
        <f t="shared" si="3"/>
        <v>100</v>
      </c>
      <c r="P22" s="25"/>
      <c r="Q22" s="25"/>
      <c r="R22" s="25"/>
    </row>
    <row r="23" spans="1:21" ht="51" customHeight="1">
      <c r="A23" s="14">
        <v>6</v>
      </c>
      <c r="B23" s="15" t="s">
        <v>23</v>
      </c>
      <c r="C23" s="22" t="s">
        <v>10</v>
      </c>
      <c r="D23" s="16" t="s">
        <v>14</v>
      </c>
      <c r="E23" s="22">
        <v>100</v>
      </c>
      <c r="F23" s="22">
        <f>'[1]сохран.погол. во всех катег.'!C18</f>
        <v>100</v>
      </c>
      <c r="G23" s="22">
        <f>'[1]сохран.погол. во всех катег.'!D18</f>
        <v>104.1</v>
      </c>
      <c r="H23" s="20">
        <f>G23/F23*100</f>
        <v>104.1</v>
      </c>
      <c r="I23" s="22"/>
      <c r="J23" s="20"/>
      <c r="K23" s="22"/>
      <c r="L23" s="22"/>
      <c r="M23" s="20"/>
      <c r="N23" s="22"/>
      <c r="O23" s="21"/>
      <c r="P23" s="25"/>
      <c r="Q23" s="25"/>
      <c r="R23" s="25"/>
    </row>
    <row r="24" spans="1:21" ht="51" customHeight="1">
      <c r="A24" s="14"/>
      <c r="B24" s="24" t="s">
        <v>24</v>
      </c>
      <c r="C24" s="22" t="s">
        <v>10</v>
      </c>
      <c r="D24" s="16" t="s">
        <v>14</v>
      </c>
      <c r="E24" s="22">
        <v>100</v>
      </c>
      <c r="F24" s="22">
        <f>'[1]сохран.погол. в сель.хоз.'!C18</f>
        <v>100</v>
      </c>
      <c r="G24" s="22">
        <f>'[1]сохран.погол. в сель.хоз.'!D18</f>
        <v>104.5</v>
      </c>
      <c r="H24" s="20">
        <f>G24/F24*100</f>
        <v>104.5</v>
      </c>
      <c r="I24" s="22"/>
      <c r="J24" s="20"/>
      <c r="K24" s="22"/>
      <c r="L24" s="22"/>
      <c r="M24" s="20"/>
      <c r="N24" s="22"/>
      <c r="O24" s="21"/>
      <c r="P24" s="25"/>
      <c r="Q24" s="25"/>
      <c r="R24" s="25"/>
    </row>
    <row r="25" spans="1:21" ht="47.25" customHeight="1">
      <c r="A25" s="14">
        <v>7</v>
      </c>
      <c r="B25" s="15" t="s">
        <v>25</v>
      </c>
      <c r="C25" s="23" t="s">
        <v>13</v>
      </c>
      <c r="D25" s="16" t="s">
        <v>14</v>
      </c>
      <c r="E25" s="23">
        <f>E26+E27</f>
        <v>6494</v>
      </c>
      <c r="F25" s="23">
        <f>F26+F27</f>
        <v>6494</v>
      </c>
      <c r="G25" s="23">
        <f>G26+G27</f>
        <v>6691.5</v>
      </c>
      <c r="H25" s="20">
        <f>IF(G25=0,0,G25/F25*100)</f>
        <v>103.04126886356637</v>
      </c>
      <c r="I25" s="26">
        <f>I26+I27</f>
        <v>10298</v>
      </c>
      <c r="J25" s="20">
        <f t="shared" si="1"/>
        <v>64.978636628471548</v>
      </c>
      <c r="K25" s="22">
        <f>K26+K27</f>
        <v>625</v>
      </c>
      <c r="L25" s="22">
        <f>L26+L27</f>
        <v>684.6</v>
      </c>
      <c r="M25" s="20">
        <f t="shared" si="2"/>
        <v>109.53600000000002</v>
      </c>
      <c r="N25" s="22">
        <f>N26+N27</f>
        <v>2087.5</v>
      </c>
      <c r="O25" s="21">
        <f t="shared" si="3"/>
        <v>32.795209580838325</v>
      </c>
      <c r="P25" s="27"/>
      <c r="Q25" s="27"/>
      <c r="R25" s="27"/>
      <c r="S25" s="4"/>
      <c r="T25" s="4"/>
      <c r="U25" s="4"/>
    </row>
    <row r="26" spans="1:21" ht="46.5" customHeight="1">
      <c r="A26" s="14"/>
      <c r="B26" s="24" t="s">
        <v>26</v>
      </c>
      <c r="C26" s="23" t="s">
        <v>13</v>
      </c>
      <c r="D26" s="16" t="s">
        <v>14</v>
      </c>
      <c r="E26" s="23">
        <v>604</v>
      </c>
      <c r="F26" s="23">
        <v>604</v>
      </c>
      <c r="G26" s="23">
        <v>0</v>
      </c>
      <c r="H26" s="20">
        <f>G26/F26%</f>
        <v>0</v>
      </c>
      <c r="I26" s="23">
        <v>0</v>
      </c>
      <c r="J26" s="20" t="e">
        <f t="shared" si="1"/>
        <v>#DIV/0!</v>
      </c>
      <c r="K26" s="22">
        <v>0</v>
      </c>
      <c r="L26" s="22">
        <v>0</v>
      </c>
      <c r="M26" s="20" t="e">
        <f>L26/K26%</f>
        <v>#DIV/0!</v>
      </c>
      <c r="N26" s="22">
        <v>0</v>
      </c>
      <c r="O26" s="21" t="e">
        <f>L26/N26%</f>
        <v>#DIV/0!</v>
      </c>
      <c r="P26" s="54"/>
      <c r="Q26" s="55"/>
      <c r="R26" s="55"/>
      <c r="S26" s="55"/>
      <c r="T26" s="55"/>
      <c r="U26" s="55"/>
    </row>
    <row r="27" spans="1:21" ht="46.5" customHeight="1">
      <c r="A27" s="14"/>
      <c r="B27" s="24" t="s">
        <v>27</v>
      </c>
      <c r="C27" s="23" t="s">
        <v>13</v>
      </c>
      <c r="D27" s="16" t="s">
        <v>14</v>
      </c>
      <c r="E27" s="23">
        <v>5890</v>
      </c>
      <c r="F27" s="23">
        <v>5890</v>
      </c>
      <c r="G27" s="23">
        <v>6691.5</v>
      </c>
      <c r="H27" s="20">
        <f>G27/F27%</f>
        <v>113.60780984719864</v>
      </c>
      <c r="I27" s="23">
        <v>10298</v>
      </c>
      <c r="J27" s="20">
        <f t="shared" si="1"/>
        <v>64.978636628471548</v>
      </c>
      <c r="K27" s="22">
        <v>625</v>
      </c>
      <c r="L27" s="22">
        <v>684.6</v>
      </c>
      <c r="M27" s="20">
        <f>L27/K27%</f>
        <v>109.536</v>
      </c>
      <c r="N27" s="22">
        <v>2087.5</v>
      </c>
      <c r="O27" s="21">
        <f>L27/N27%</f>
        <v>32.795209580838325</v>
      </c>
      <c r="P27" s="28"/>
      <c r="Q27" s="28"/>
      <c r="R27" s="29"/>
      <c r="S27" s="4"/>
      <c r="T27" s="4"/>
      <c r="U27" s="4"/>
    </row>
    <row r="28" spans="1:21" ht="55.5" customHeight="1">
      <c r="A28" s="14">
        <v>8</v>
      </c>
      <c r="B28" s="15" t="s">
        <v>28</v>
      </c>
      <c r="C28" s="22" t="s">
        <v>29</v>
      </c>
      <c r="D28" s="22" t="s">
        <v>30</v>
      </c>
      <c r="E28" s="22">
        <v>500</v>
      </c>
      <c r="F28" s="22">
        <f>[1]Жилье!B18</f>
        <v>500</v>
      </c>
      <c r="G28" s="22">
        <f>[1]Жилье!C18</f>
        <v>514.5</v>
      </c>
      <c r="H28" s="20">
        <f t="shared" ref="H28:H35" si="4">G28/F28*100</f>
        <v>102.89999999999999</v>
      </c>
      <c r="I28" s="22">
        <v>631</v>
      </c>
      <c r="J28" s="20">
        <f>G28/I28*100</f>
        <v>81.537242472266243</v>
      </c>
      <c r="K28" s="23">
        <v>0</v>
      </c>
      <c r="L28" s="30"/>
      <c r="M28" s="31"/>
      <c r="N28" s="30"/>
      <c r="O28" s="32"/>
      <c r="P28" s="4"/>
      <c r="Q28" s="4"/>
      <c r="R28" s="4"/>
      <c r="S28" s="4"/>
      <c r="T28" s="4"/>
      <c r="U28" s="4"/>
    </row>
    <row r="29" spans="1:21" ht="40.5" customHeight="1">
      <c r="A29" s="14">
        <v>9</v>
      </c>
      <c r="B29" s="15" t="s">
        <v>31</v>
      </c>
      <c r="C29" s="22" t="s">
        <v>13</v>
      </c>
      <c r="D29" s="22" t="s">
        <v>30</v>
      </c>
      <c r="E29" s="22">
        <v>21500</v>
      </c>
      <c r="F29" s="22">
        <v>21500</v>
      </c>
      <c r="G29" s="22">
        <v>36563</v>
      </c>
      <c r="H29" s="20">
        <f t="shared" si="4"/>
        <v>170.06046511627909</v>
      </c>
      <c r="I29" s="22">
        <v>62055</v>
      </c>
      <c r="J29" s="20">
        <f>G29/I29*100</f>
        <v>58.920312625896386</v>
      </c>
      <c r="K29" s="33"/>
      <c r="L29" s="33"/>
      <c r="M29" s="33"/>
      <c r="N29" s="33"/>
      <c r="O29" s="34"/>
      <c r="Q29" s="48"/>
      <c r="R29" s="48"/>
      <c r="S29" s="48"/>
      <c r="T29" s="48"/>
      <c r="U29" s="48"/>
    </row>
    <row r="30" spans="1:21" ht="33.75" customHeight="1">
      <c r="A30" s="14">
        <v>10</v>
      </c>
      <c r="B30" s="15" t="s">
        <v>32</v>
      </c>
      <c r="C30" s="22" t="s">
        <v>33</v>
      </c>
      <c r="D30" s="22" t="s">
        <v>30</v>
      </c>
      <c r="E30" s="22">
        <v>110</v>
      </c>
      <c r="F30" s="22">
        <v>110</v>
      </c>
      <c r="G30" s="22">
        <v>521</v>
      </c>
      <c r="H30" s="20">
        <f t="shared" si="4"/>
        <v>473.63636363636363</v>
      </c>
      <c r="I30" s="22">
        <v>0</v>
      </c>
      <c r="J30" s="20" t="e">
        <f>G30/I30*100</f>
        <v>#DIV/0!</v>
      </c>
      <c r="K30" s="33"/>
      <c r="L30" s="33"/>
      <c r="M30" s="33"/>
      <c r="N30" s="33"/>
      <c r="O30" s="34"/>
    </row>
    <row r="31" spans="1:21" ht="47.25" customHeight="1">
      <c r="A31" s="14">
        <v>11</v>
      </c>
      <c r="B31" s="15" t="s">
        <v>34</v>
      </c>
      <c r="C31" s="22" t="s">
        <v>33</v>
      </c>
      <c r="D31" s="22" t="s">
        <v>30</v>
      </c>
      <c r="E31" s="22">
        <v>74</v>
      </c>
      <c r="F31" s="22">
        <f>[1]числ.безработ.!C6</f>
        <v>74</v>
      </c>
      <c r="G31" s="22">
        <f>[1]числ.безработ.!D6</f>
        <v>74</v>
      </c>
      <c r="H31" s="20">
        <f>F31/G31*100</f>
        <v>100</v>
      </c>
      <c r="I31" s="35"/>
      <c r="J31" s="20"/>
      <c r="K31" s="33"/>
      <c r="L31" s="33"/>
      <c r="M31" s="33"/>
      <c r="N31" s="33"/>
      <c r="O31" s="34"/>
    </row>
    <row r="32" spans="1:21" ht="47.25" customHeight="1">
      <c r="A32" s="14">
        <v>12</v>
      </c>
      <c r="B32" s="15" t="s">
        <v>35</v>
      </c>
      <c r="C32" s="22" t="s">
        <v>10</v>
      </c>
      <c r="D32" s="22" t="s">
        <v>30</v>
      </c>
      <c r="E32" s="22">
        <v>110</v>
      </c>
      <c r="F32" s="22">
        <v>110</v>
      </c>
      <c r="G32" s="22">
        <v>108</v>
      </c>
      <c r="H32" s="20">
        <f t="shared" si="4"/>
        <v>98.181818181818187</v>
      </c>
      <c r="I32" s="35"/>
      <c r="J32" s="20"/>
      <c r="K32" s="33"/>
      <c r="L32" s="33"/>
      <c r="M32" s="33"/>
      <c r="N32" s="33"/>
      <c r="O32" s="34"/>
    </row>
    <row r="33" spans="1:16" ht="47.25" customHeight="1">
      <c r="A33" s="14">
        <v>13</v>
      </c>
      <c r="B33" s="15" t="s">
        <v>36</v>
      </c>
      <c r="C33" s="22" t="s">
        <v>10</v>
      </c>
      <c r="D33" s="22" t="s">
        <v>14</v>
      </c>
      <c r="E33" s="22">
        <v>110</v>
      </c>
      <c r="F33" s="22">
        <v>110</v>
      </c>
      <c r="G33" s="22">
        <v>108.4</v>
      </c>
      <c r="H33" s="20">
        <f>G33/F33*100</f>
        <v>98.545454545454547</v>
      </c>
      <c r="I33" s="35"/>
      <c r="J33" s="20"/>
      <c r="K33" s="33"/>
      <c r="L33" s="33"/>
      <c r="M33" s="33"/>
      <c r="N33" s="33"/>
      <c r="O33" s="34"/>
    </row>
    <row r="34" spans="1:16" ht="123" customHeight="1">
      <c r="A34" s="36">
        <v>14</v>
      </c>
      <c r="B34" s="37" t="s">
        <v>37</v>
      </c>
      <c r="C34" s="23" t="s">
        <v>38</v>
      </c>
      <c r="D34" s="22" t="s">
        <v>30</v>
      </c>
      <c r="E34" s="22">
        <v>4</v>
      </c>
      <c r="F34" s="22">
        <f>'[1]учас. в прогр.по переселению'!C7</f>
        <v>4</v>
      </c>
      <c r="G34" s="22">
        <f>'[1]учас. в прогр.по переселению'!D7</f>
        <v>4</v>
      </c>
      <c r="H34" s="20">
        <f t="shared" si="4"/>
        <v>100</v>
      </c>
      <c r="I34" s="35"/>
      <c r="J34" s="20"/>
      <c r="K34" s="33"/>
      <c r="L34" s="33"/>
      <c r="M34" s="33"/>
      <c r="N34" s="33"/>
      <c r="O34" s="34"/>
      <c r="P34" s="38"/>
    </row>
    <row r="35" spans="1:16" ht="115.5" customHeight="1" thickBot="1">
      <c r="A35" s="39">
        <v>15</v>
      </c>
      <c r="B35" s="40" t="s">
        <v>39</v>
      </c>
      <c r="C35" s="41" t="s">
        <v>38</v>
      </c>
      <c r="D35" s="42" t="s">
        <v>30</v>
      </c>
      <c r="E35" s="42">
        <v>4</v>
      </c>
      <c r="F35" s="42">
        <f>'[1]учас. в прогр.по МКД'!C7</f>
        <v>4</v>
      </c>
      <c r="G35" s="42">
        <f>'[1]учас. в прогр.по МКД'!D7</f>
        <v>4</v>
      </c>
      <c r="H35" s="43">
        <f t="shared" si="4"/>
        <v>100</v>
      </c>
      <c r="I35" s="44"/>
      <c r="J35" s="43"/>
      <c r="K35" s="45"/>
      <c r="L35" s="45"/>
      <c r="M35" s="45"/>
      <c r="N35" s="45"/>
      <c r="O35" s="46"/>
    </row>
    <row r="36" spans="1:16">
      <c r="B36" s="47"/>
      <c r="C36" s="47"/>
      <c r="D36" s="47"/>
      <c r="E36" s="47"/>
      <c r="F36" s="47"/>
      <c r="G36" s="47"/>
      <c r="H36" s="47"/>
      <c r="I36" s="47"/>
    </row>
  </sheetData>
  <mergeCells count="23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2019-03-11T07:09:14Z</dcterms:created>
  <dcterms:modified xsi:type="dcterms:W3CDTF">2019-03-11T07:11:20Z</dcterms:modified>
</cp:coreProperties>
</file>