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M25" s="1"/>
  <c r="J26"/>
  <c r="H26"/>
  <c r="O25"/>
  <c r="N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J16" s="1"/>
  <c r="F16"/>
  <c r="N15"/>
  <c r="L15"/>
  <c r="O15" s="1"/>
  <c r="K15"/>
  <c r="I15"/>
  <c r="G15"/>
  <c r="J15" s="1"/>
  <c r="F15"/>
  <c r="H15" s="1"/>
  <c r="N14"/>
  <c r="L14"/>
  <c r="O14" s="1"/>
  <c r="K14"/>
  <c r="J14"/>
  <c r="I14"/>
  <c r="G14"/>
  <c r="F14"/>
  <c r="H14" s="1"/>
  <c r="K9"/>
  <c r="M14" l="1"/>
  <c r="M15"/>
  <c r="H17"/>
  <c r="H18"/>
  <c r="H19"/>
  <c r="H20"/>
  <c r="H21"/>
  <c r="M22"/>
  <c r="J27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<sst xmlns="http://schemas.openxmlformats.org/spreadsheetml/2006/main" count="79" uniqueCount="39">
  <si>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</si>
  <si>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</si>
  <si>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</si>
  <si>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</si>
  <si>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</si>
  <si>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</si>
  <si>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</si>
  <si>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</si>
  <si>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</si>
  <si>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</si>
  <si>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</si>
  <si>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</si>
  <si>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</si>
  <si>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</si>
  <si>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</si>
  <si>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</si>
  <si>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</si>
  <si>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</si>
  <si>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</si>
  <si>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</si>
  <si>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</si>
  <si>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</si>
  <si>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</si>
  <si>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01.02.2019 г.)</t>
  </si>
  <si>
    <t>Сохранность поголовья скота в сельскохозяйственных организациях в перерасчете на условные головы к уровню прошлого года (на 01.02.2019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</si>
  <si>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</si>
  <si>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</si>
  <si>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</si>
  <si>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</si>
  <si>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</si>
  <si>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</si>
  <si>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</si>
  <si>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</si>
  <si>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</si>
  <si>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на 01.02.2019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</si>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</sst>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1%20&#1103;&#1085;&#1074;&#1072;&#1088;&#110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январь</v>
          </cell>
        </row>
        <row r="23">
          <cell r="B23">
            <v>1884.1999999999998</v>
          </cell>
          <cell r="C23">
            <v>1891.6000000000001</v>
          </cell>
          <cell r="E23">
            <v>1727.4</v>
          </cell>
          <cell r="G23">
            <v>1884.1999999999998</v>
          </cell>
          <cell r="H23">
            <v>1891.6000000000001</v>
          </cell>
          <cell r="J23">
            <v>1727.4</v>
          </cell>
        </row>
      </sheetData>
      <sheetData sheetId="1">
        <row r="19">
          <cell r="B19">
            <v>257</v>
          </cell>
          <cell r="C19">
            <v>195.7</v>
          </cell>
          <cell r="E19">
            <v>153.9</v>
          </cell>
          <cell r="G19">
            <v>257</v>
          </cell>
          <cell r="H19">
            <v>195.7</v>
          </cell>
          <cell r="I19">
            <v>76.147859922178981</v>
          </cell>
          <cell r="J19">
            <v>153.9</v>
          </cell>
        </row>
      </sheetData>
      <sheetData sheetId="2"/>
      <sheetData sheetId="3">
        <row r="19">
          <cell r="B19">
            <v>27850</v>
          </cell>
          <cell r="C19">
            <v>25282</v>
          </cell>
          <cell r="E19">
            <v>27063</v>
          </cell>
          <cell r="G19">
            <v>27850</v>
          </cell>
          <cell r="H19">
            <v>25282</v>
          </cell>
          <cell r="J19">
            <v>27063</v>
          </cell>
        </row>
      </sheetData>
      <sheetData sheetId="4">
        <row r="19">
          <cell r="B19">
            <v>556</v>
          </cell>
          <cell r="C19">
            <v>643.80000000000007</v>
          </cell>
          <cell r="E19">
            <v>549.80000000000007</v>
          </cell>
          <cell r="G19">
            <v>556</v>
          </cell>
          <cell r="H19">
            <v>643.80000000000007</v>
          </cell>
          <cell r="J19">
            <v>549.80000000000007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556</v>
          </cell>
          <cell r="C17">
            <v>643.79999999999995</v>
          </cell>
          <cell r="E17">
            <v>549.80000000000007</v>
          </cell>
          <cell r="G17">
            <v>556</v>
          </cell>
          <cell r="H17">
            <v>643.79999999999995</v>
          </cell>
          <cell r="J17">
            <v>549.80000000000007</v>
          </cell>
        </row>
      </sheetData>
      <sheetData sheetId="7">
        <row r="19">
          <cell r="B19">
            <v>21</v>
          </cell>
          <cell r="C19">
            <v>10.4</v>
          </cell>
          <cell r="E19">
            <v>21.200000000000003</v>
          </cell>
          <cell r="G19">
            <v>21</v>
          </cell>
          <cell r="H19">
            <v>10.4</v>
          </cell>
          <cell r="J19">
            <v>21.200000000000003</v>
          </cell>
        </row>
      </sheetData>
      <sheetData sheetId="8">
        <row r="19">
          <cell r="B19">
            <v>0</v>
          </cell>
          <cell r="C19">
            <v>0</v>
          </cell>
          <cell r="E19">
            <v>0.6</v>
          </cell>
          <cell r="G19">
            <v>0</v>
          </cell>
          <cell r="H19">
            <v>0</v>
          </cell>
          <cell r="J19">
            <v>0.6</v>
          </cell>
        </row>
      </sheetData>
      <sheetData sheetId="9">
        <row r="22">
          <cell r="B22">
            <v>21</v>
          </cell>
          <cell r="C22">
            <v>10.4</v>
          </cell>
          <cell r="E22">
            <v>20.6</v>
          </cell>
          <cell r="G22">
            <v>21</v>
          </cell>
          <cell r="H22">
            <v>10.4</v>
          </cell>
          <cell r="J22">
            <v>20.6</v>
          </cell>
        </row>
      </sheetData>
      <sheetData sheetId="10"/>
      <sheetData sheetId="11"/>
      <sheetData sheetId="12">
        <row r="18">
          <cell r="B18">
            <v>0</v>
          </cell>
          <cell r="C18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102</v>
          </cell>
        </row>
      </sheetData>
      <sheetData sheetId="21">
        <row r="18">
          <cell r="C18">
            <v>100</v>
          </cell>
          <cell r="D18">
            <v>107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2" zoomScale="70" zoomScaleNormal="70" workbookViewId="0">
      <selection activeCell="E14" sqref="E1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январь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23784</v>
      </c>
      <c r="F14" s="25">
        <f>[1]собст_д_ды!B23</f>
        <v>1884.1999999999998</v>
      </c>
      <c r="G14" s="26">
        <f>[1]собст_д_ды!C23</f>
        <v>1891.6000000000001</v>
      </c>
      <c r="H14" s="25">
        <f t="shared" ref="H14:H21" si="0">IF(G14=0,0,G14/F14*100)</f>
        <v>100.39273962424373</v>
      </c>
      <c r="I14" s="25">
        <f>[1]собст_д_ды!E23</f>
        <v>1727.4</v>
      </c>
      <c r="J14" s="25">
        <f t="shared" ref="J14:J26" si="1">G14/I14*100</f>
        <v>109.50561537570916</v>
      </c>
      <c r="K14" s="25">
        <f>[1]собст_д_ды!G23</f>
        <v>1884.1999999999998</v>
      </c>
      <c r="L14" s="26">
        <f>[1]собст_д_ды!H23</f>
        <v>1891.6000000000001</v>
      </c>
      <c r="M14" s="25">
        <f t="shared" ref="M14:M21" si="2">IF(L14=0,0,L14/K14*100)</f>
        <v>100.39273962424373</v>
      </c>
      <c r="N14" s="26">
        <f>[1]собст_д_ды!J23</f>
        <v>1727.4</v>
      </c>
      <c r="O14" s="27">
        <f t="shared" ref="O14:O22" si="3">L14/N14*100</f>
        <v>109.50561537570916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27850</v>
      </c>
      <c r="G15" s="32">
        <f>[1]розн_т_об!C19</f>
        <v>25282</v>
      </c>
      <c r="H15" s="33">
        <f t="shared" si="0"/>
        <v>90.779174147217233</v>
      </c>
      <c r="I15" s="31">
        <f>[1]розн_т_об!E19</f>
        <v>27063</v>
      </c>
      <c r="J15" s="34">
        <f t="shared" si="1"/>
        <v>93.419059232161999</v>
      </c>
      <c r="K15" s="31">
        <f>[1]розн_т_об!G19</f>
        <v>27850</v>
      </c>
      <c r="L15" s="33">
        <f>[1]розн_т_об!H19</f>
        <v>25282</v>
      </c>
      <c r="M15" s="33">
        <f t="shared" si="2"/>
        <v>90.779174147217233</v>
      </c>
      <c r="N15" s="31">
        <f>[1]розн_т_об!J19</f>
        <v>27063</v>
      </c>
      <c r="O15" s="35">
        <f t="shared" si="3"/>
        <v>93.419059232161999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257</v>
      </c>
      <c r="G16" s="36">
        <f>[1]водка!C19</f>
        <v>195.7</v>
      </c>
      <c r="H16" s="33">
        <f t="shared" si="0"/>
        <v>76.147859922178981</v>
      </c>
      <c r="I16" s="36">
        <f>[1]водка!E19</f>
        <v>153.9</v>
      </c>
      <c r="J16" s="34">
        <f t="shared" si="1"/>
        <v>127.16049382716048</v>
      </c>
      <c r="K16" s="36">
        <f>[1]водка!G19</f>
        <v>257</v>
      </c>
      <c r="L16" s="36">
        <f>[1]водка!H19</f>
        <v>195.7</v>
      </c>
      <c r="M16" s="36">
        <f>[1]водка!I19</f>
        <v>76.147859922178981</v>
      </c>
      <c r="N16" s="36">
        <f>[1]водка!J19</f>
        <v>153.9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7115</v>
      </c>
      <c r="F17" s="36">
        <f>[1]молоко_всего!B19</f>
        <v>556</v>
      </c>
      <c r="G17" s="36">
        <f>[1]молоко_всего!C19</f>
        <v>643.80000000000007</v>
      </c>
      <c r="H17" s="34">
        <f t="shared" si="0"/>
        <v>115.79136690647482</v>
      </c>
      <c r="I17" s="36">
        <f>[1]молоко_всего!E19</f>
        <v>549.80000000000007</v>
      </c>
      <c r="J17" s="34">
        <f t="shared" si="1"/>
        <v>117.09712622771917</v>
      </c>
      <c r="K17" s="36">
        <f>[1]молоко_всего!G19</f>
        <v>556</v>
      </c>
      <c r="L17" s="36">
        <f>[1]молоко_всего!H19</f>
        <v>643.80000000000007</v>
      </c>
      <c r="M17" s="34">
        <f t="shared" si="2"/>
        <v>115.79136690647482</v>
      </c>
      <c r="N17" s="36">
        <f>[1]молоко_всего!J19</f>
        <v>549.80000000000007</v>
      </c>
      <c r="O17" s="35">
        <f t="shared" si="3"/>
        <v>117.09712622771917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7115</v>
      </c>
      <c r="F18" s="36">
        <f>[1]молоко_СПК!B17</f>
        <v>556</v>
      </c>
      <c r="G18" s="36">
        <f>[1]молоко_СПК!C17</f>
        <v>643.79999999999995</v>
      </c>
      <c r="H18" s="34">
        <f t="shared" si="0"/>
        <v>115.79136690647481</v>
      </c>
      <c r="I18" s="36">
        <f>[1]молоко_СПК!E17</f>
        <v>549.80000000000007</v>
      </c>
      <c r="J18" s="34">
        <f t="shared" si="1"/>
        <v>117.09712622771914</v>
      </c>
      <c r="K18" s="36">
        <f>[1]молоко_СПК!G17</f>
        <v>556</v>
      </c>
      <c r="L18" s="36">
        <f>[1]молоко_СПК!H17</f>
        <v>643.79999999999995</v>
      </c>
      <c r="M18" s="34">
        <f t="shared" si="2"/>
        <v>115.79136690647481</v>
      </c>
      <c r="N18" s="36">
        <f>[1]молоко_СПК!J17</f>
        <v>549.80000000000007</v>
      </c>
      <c r="O18" s="35">
        <f t="shared" si="3"/>
        <v>117.09712622771914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21</v>
      </c>
      <c r="G20" s="36">
        <f>[1]мясо_всего!C19</f>
        <v>10.4</v>
      </c>
      <c r="H20" s="34">
        <f t="shared" si="0"/>
        <v>49.523809523809526</v>
      </c>
      <c r="I20" s="36">
        <f>[1]мясо_всего!E19</f>
        <v>21.200000000000003</v>
      </c>
      <c r="J20" s="34">
        <f t="shared" si="1"/>
        <v>49.056603773584904</v>
      </c>
      <c r="K20" s="36">
        <f>[1]мясо_всего!G19</f>
        <v>21</v>
      </c>
      <c r="L20" s="36">
        <f>[1]мясо_всего!H19</f>
        <v>10.4</v>
      </c>
      <c r="M20" s="34">
        <f t="shared" si="2"/>
        <v>49.523809523809526</v>
      </c>
      <c r="N20" s="36">
        <f>[1]мясо_всего!J19</f>
        <v>21.200000000000003</v>
      </c>
      <c r="O20" s="35">
        <f t="shared" si="3"/>
        <v>49.056603773584904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21</v>
      </c>
      <c r="G21" s="36">
        <f>[1]мясо_СПК!C22</f>
        <v>10.4</v>
      </c>
      <c r="H21" s="34">
        <f t="shared" si="0"/>
        <v>49.523809523809526</v>
      </c>
      <c r="I21" s="36">
        <f>[1]мясо_СПК!E22</f>
        <v>20.6</v>
      </c>
      <c r="J21" s="34">
        <f t="shared" si="1"/>
        <v>50.485436893203882</v>
      </c>
      <c r="K21" s="36">
        <f>[1]мясо_СПК!G22</f>
        <v>21</v>
      </c>
      <c r="L21" s="36">
        <f>[1]мясо_СПК!H22</f>
        <v>10.4</v>
      </c>
      <c r="M21" s="34">
        <f t="shared" si="2"/>
        <v>49.523809523809526</v>
      </c>
      <c r="N21" s="36">
        <f>[1]мясо_СПК!J22</f>
        <v>20.6</v>
      </c>
      <c r="O21" s="35">
        <f t="shared" si="3"/>
        <v>50.485436893203882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0</v>
      </c>
      <c r="H22" s="34"/>
      <c r="I22" s="36">
        <f>[1]мясо_советы!E19</f>
        <v>0.6</v>
      </c>
      <c r="J22" s="34">
        <f t="shared" si="1"/>
        <v>0</v>
      </c>
      <c r="K22" s="36">
        <f>[1]мясо_советы!G19</f>
        <v>0</v>
      </c>
      <c r="L22" s="36">
        <f>[1]мясо_советы!H19</f>
        <v>0</v>
      </c>
      <c r="M22" s="34" t="e">
        <f>L22/K22*100</f>
        <v>#DIV/0!</v>
      </c>
      <c r="N22" s="36">
        <f>[1]мясо_советы!J19</f>
        <v>0.6</v>
      </c>
      <c r="O22" s="35">
        <f t="shared" si="3"/>
        <v>0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102</v>
      </c>
      <c r="H23" s="34">
        <f>G23/F23*100</f>
        <v>102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107</v>
      </c>
      <c r="H24" s="34">
        <f>G24/F24*100</f>
        <v>107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>F26</f>
        <v>692</v>
      </c>
      <c r="G25" s="41">
        <f t="shared" ref="G25:O25" si="4">G26</f>
        <v>664</v>
      </c>
      <c r="H25" s="41">
        <f t="shared" si="4"/>
        <v>95.95375722543352</v>
      </c>
      <c r="I25" s="37">
        <f t="shared" si="4"/>
        <v>624.29999999999995</v>
      </c>
      <c r="J25" s="41">
        <f t="shared" si="4"/>
        <v>106.35912221688291</v>
      </c>
      <c r="K25" s="37">
        <f t="shared" si="4"/>
        <v>692</v>
      </c>
      <c r="L25" s="37">
        <f t="shared" si="4"/>
        <v>664</v>
      </c>
      <c r="M25" s="41">
        <f t="shared" si="4"/>
        <v>95.95375722543352</v>
      </c>
      <c r="N25" s="37">
        <f t="shared" si="4"/>
        <v>624.29999999999995</v>
      </c>
      <c r="O25" s="41">
        <f t="shared" si="4"/>
        <v>106.35912221688292</v>
      </c>
      <c r="P25" s="42"/>
      <c r="Q25" s="42"/>
      <c r="R25" s="42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692</v>
      </c>
      <c r="G26" s="41">
        <v>664</v>
      </c>
      <c r="H26" s="34">
        <f>G26/F26%</f>
        <v>95.95375722543352</v>
      </c>
      <c r="I26" s="37">
        <v>624.29999999999995</v>
      </c>
      <c r="J26" s="34">
        <f t="shared" si="1"/>
        <v>106.35912221688291</v>
      </c>
      <c r="K26" s="36">
        <v>692</v>
      </c>
      <c r="L26" s="36">
        <v>664</v>
      </c>
      <c r="M26" s="34">
        <f>L26/K26%</f>
        <v>95.95375722543352</v>
      </c>
      <c r="N26" s="36">
        <v>624.29999999999995</v>
      </c>
      <c r="O26" s="35">
        <f>L26/N26%</f>
        <v>106.35912221688292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0</v>
      </c>
      <c r="G27" s="36">
        <f>[1]Жилье!C18</f>
        <v>0</v>
      </c>
      <c r="H27" s="34" t="e">
        <f t="shared" ref="H27:H34" si="5">G27/F27*100</f>
        <v>#DIV/0!</v>
      </c>
      <c r="I27" s="36"/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/>
      <c r="G28" s="47"/>
      <c r="H28" s="34" t="e">
        <f t="shared" si="5"/>
        <v>#DIV/0!</v>
      </c>
      <c r="I28" s="36"/>
      <c r="J28" s="34" t="e">
        <f>G28/I28*100</f>
        <v>#DIV/0!</v>
      </c>
      <c r="K28" s="48"/>
      <c r="L28" s="48"/>
      <c r="M28" s="34"/>
      <c r="N28" s="48"/>
      <c r="O28" s="49"/>
      <c r="Q28" s="50"/>
      <c r="R28" s="50"/>
      <c r="S28" s="50"/>
      <c r="T28" s="50"/>
      <c r="U28" s="50"/>
    </row>
    <row r="29" spans="1:21" ht="33.75" customHeight="1">
      <c r="A29" s="28">
        <v>10</v>
      </c>
      <c r="B29" s="29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8"/>
      <c r="L29" s="48"/>
      <c r="M29" s="34"/>
      <c r="N29" s="48"/>
      <c r="O29" s="49"/>
    </row>
    <row r="30" spans="1:21" ht="47.25" customHeight="1">
      <c r="A30" s="28">
        <v>11</v>
      </c>
      <c r="B30" s="29" t="s">
        <v>33</v>
      </c>
      <c r="C30" s="36" t="s">
        <v>32</v>
      </c>
      <c r="D30" s="36" t="s">
        <v>29</v>
      </c>
      <c r="E30" s="36">
        <v>74</v>
      </c>
      <c r="F30" s="36"/>
      <c r="G30" s="36"/>
      <c r="H30" s="34" t="e">
        <f>F30/G30*100</f>
        <v>#DIV/0!</v>
      </c>
      <c r="I30" s="51"/>
      <c r="J30" s="34"/>
      <c r="K30" s="48"/>
      <c r="L30" s="48"/>
      <c r="M30" s="34"/>
      <c r="N30" s="48"/>
      <c r="O30" s="49"/>
    </row>
    <row r="31" spans="1:21" ht="47.25" customHeight="1">
      <c r="A31" s="28">
        <v>12</v>
      </c>
      <c r="B31" s="29" t="s">
        <v>34</v>
      </c>
      <c r="C31" s="36" t="s">
        <v>10</v>
      </c>
      <c r="D31" s="36" t="s">
        <v>14</v>
      </c>
      <c r="E31" s="36">
        <v>110</v>
      </c>
      <c r="F31" s="36"/>
      <c r="G31" s="36"/>
      <c r="H31" s="34" t="e">
        <f>G31/F31*100</f>
        <v>#DIV/0!</v>
      </c>
      <c r="I31" s="51"/>
      <c r="J31" s="34"/>
      <c r="K31" s="48"/>
      <c r="L31" s="48"/>
      <c r="M31" s="34"/>
      <c r="N31" s="48"/>
      <c r="O31" s="49"/>
    </row>
    <row r="32" spans="1:21" ht="123" customHeight="1">
      <c r="A32" s="52">
        <v>13</v>
      </c>
      <c r="B32" s="53" t="s">
        <v>35</v>
      </c>
      <c r="C32" s="37" t="s">
        <v>36</v>
      </c>
      <c r="D32" s="36" t="s">
        <v>29</v>
      </c>
      <c r="E32" s="36">
        <v>4</v>
      </c>
      <c r="F32" s="36"/>
      <c r="G32" s="36"/>
      <c r="H32" s="34" t="e">
        <f t="shared" si="5"/>
        <v>#DIV/0!</v>
      </c>
      <c r="I32" s="51"/>
      <c r="J32" s="34"/>
      <c r="K32" s="48"/>
      <c r="L32" s="48"/>
      <c r="M32" s="34"/>
      <c r="N32" s="48"/>
      <c r="O32" s="49"/>
      <c r="P32" s="54"/>
    </row>
    <row r="33" spans="1:15" ht="115.5" customHeight="1">
      <c r="A33" s="55">
        <v>14</v>
      </c>
      <c r="B33" s="56" t="s">
        <v>37</v>
      </c>
      <c r="C33" s="57" t="s">
        <v>36</v>
      </c>
      <c r="D33" s="58" t="s">
        <v>29</v>
      </c>
      <c r="E33" s="58">
        <v>4</v>
      </c>
      <c r="F33" s="58"/>
      <c r="G33" s="58"/>
      <c r="H33" s="59" t="e">
        <f t="shared" si="5"/>
        <v>#DIV/0!</v>
      </c>
      <c r="I33" s="60"/>
      <c r="J33" s="59"/>
      <c r="K33" s="61"/>
      <c r="L33" s="61"/>
      <c r="M33" s="34"/>
      <c r="N33" s="61"/>
      <c r="O33" s="62"/>
    </row>
    <row r="34" spans="1:15" ht="128.25" customHeight="1">
      <c r="A34" s="31">
        <v>15</v>
      </c>
      <c r="B34" s="63" t="s">
        <v>38</v>
      </c>
      <c r="C34" s="36" t="s">
        <v>10</v>
      </c>
      <c r="D34" s="36" t="s">
        <v>14</v>
      </c>
      <c r="E34" s="36">
        <v>60</v>
      </c>
      <c r="F34" s="36">
        <v>55</v>
      </c>
      <c r="G34" s="36">
        <v>39.840000000000003</v>
      </c>
      <c r="H34" s="34">
        <f t="shared" si="5"/>
        <v>72.436363636363637</v>
      </c>
      <c r="I34" s="64"/>
      <c r="J34" s="65"/>
      <c r="K34" s="36">
        <v>55</v>
      </c>
      <c r="L34" s="36">
        <v>39.840000000000003</v>
      </c>
      <c r="M34" s="34">
        <f>L34/K34%</f>
        <v>72.436363636363637</v>
      </c>
      <c r="N34" s="65"/>
      <c r="O34" s="65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5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2019-09-17T05:56:45Z</dcterms:created>
  <dcterms:modified xsi:type="dcterms:W3CDTF">2019-09-17T05:57:09Z</dcterms:modified>
</cp:coreProperties>
</file>