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M34" i="1"/>
  <c r="H34"/>
  <c r="H33"/>
  <c r="H32"/>
  <c r="H31"/>
  <c r="H30"/>
  <c r="J29"/>
  <c r="H29"/>
  <c r="J28"/>
  <c r="H28"/>
  <c r="G27"/>
  <c r="H27" s="1"/>
  <c r="F27"/>
  <c r="O26"/>
  <c r="M26"/>
  <c r="M25" s="1"/>
  <c r="J26"/>
  <c r="H26"/>
  <c r="O25"/>
  <c r="N25"/>
  <c r="L25"/>
  <c r="K25"/>
  <c r="J25"/>
  <c r="I25"/>
  <c r="H25"/>
  <c r="G25"/>
  <c r="F25"/>
  <c r="G24"/>
  <c r="H24" s="1"/>
  <c r="F24"/>
  <c r="G23"/>
  <c r="F23"/>
  <c r="H23" s="1"/>
  <c r="N22"/>
  <c r="L22"/>
  <c r="O22" s="1"/>
  <c r="K22"/>
  <c r="I22"/>
  <c r="G22"/>
  <c r="J22" s="1"/>
  <c r="F22"/>
  <c r="O21"/>
  <c r="N21"/>
  <c r="L21"/>
  <c r="K21"/>
  <c r="M21" s="1"/>
  <c r="I21"/>
  <c r="G21"/>
  <c r="J21" s="1"/>
  <c r="F21"/>
  <c r="O20"/>
  <c r="N20"/>
  <c r="L20"/>
  <c r="K20"/>
  <c r="M20" s="1"/>
  <c r="I20"/>
  <c r="G20"/>
  <c r="J20" s="1"/>
  <c r="F20"/>
  <c r="O19"/>
  <c r="N19"/>
  <c r="M19"/>
  <c r="L19"/>
  <c r="K19"/>
  <c r="I19"/>
  <c r="G19"/>
  <c r="J19" s="1"/>
  <c r="F19"/>
  <c r="O18"/>
  <c r="N18"/>
  <c r="L18"/>
  <c r="K18"/>
  <c r="M18" s="1"/>
  <c r="I18"/>
  <c r="G18"/>
  <c r="J18" s="1"/>
  <c r="F18"/>
  <c r="O17"/>
  <c r="N17"/>
  <c r="L17"/>
  <c r="K17"/>
  <c r="M17" s="1"/>
  <c r="I17"/>
  <c r="G17"/>
  <c r="J17" s="1"/>
  <c r="F17"/>
  <c r="N16"/>
  <c r="M16"/>
  <c r="L16"/>
  <c r="K16"/>
  <c r="J16"/>
  <c r="I16"/>
  <c r="G16"/>
  <c r="F16"/>
  <c r="H16" s="1"/>
  <c r="N15"/>
  <c r="L15"/>
  <c r="O15" s="1"/>
  <c r="K15"/>
  <c r="J15"/>
  <c r="I15"/>
  <c r="G15"/>
  <c r="F15"/>
  <c r="H15" s="1"/>
  <c r="N14"/>
  <c r="L14"/>
  <c r="O14" s="1"/>
  <c r="K14"/>
  <c r="J14"/>
  <c r="I14"/>
  <c r="G14"/>
  <c r="F14"/>
  <c r="H14" s="1"/>
  <c r="K9"/>
  <c r="M14" l="1"/>
  <c r="M15"/>
  <c r="H17"/>
  <c r="H18"/>
  <c r="H19"/>
  <c r="H20"/>
  <c r="H21"/>
  <c r="M22"/>
  <c r="J27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<sst xmlns="http://schemas.openxmlformats.org/spreadsheetml/2006/main" count="79" uniqueCount="39">
  <si>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</si>
  <si>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 март 2019  года </t>
  </si>
  <si>
    <t xml:space="preserve">№ </t>
  </si>
  <si>
    <t>Наименование показателя</t>
  </si>
  <si>
    <t>Ед.изм.</t>
  </si>
  <si>
    <t>Период</t>
  </si>
  <si>
    <t>План на 2019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</si>
  <si>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</si>
  <si>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</si>
  <si>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</si>
  <si>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</si>
  <si>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</si>
  <si>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</si>
  <si>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</si>
  <si>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</si>
  <si>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</si>
  <si>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</si>
  <si>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</si>
  <si>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</si>
  <si>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</si>
  <si>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</si>
  <si>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</si>
  <si>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</si>
  <si>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01.01.2019 г. (на 01.04.2019 г.)</t>
  </si>
  <si>
    <t>Сохранность поголовья скота в сельскохозяйственных организациях в перерасчете на условные головы к уровню прошлого года (на 01.04.2019 г.)</t>
  </si>
  <si>
    <t>Объем  отгруж. товаров собственного производства: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</si>
  <si>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</si>
  <si>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</si>
  <si>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</si>
  <si>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</si>
  <si>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</si>
  <si>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</si>
  <si>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</si>
  <si>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</si>
  <si>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по крупным и средним предприятиям  (на 01.04.2019 г.)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</si>
  <si>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</si>
  <si>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</si>
  <si>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</si>
  <si>
    <t>Доля площади земельных участков, расположенных на территории муниципального образования и учтенных в Едином государственном реестре недвижимости, с границами, установленными в соответствии с требованиями законодательства Российской Федерации, в площади территории такого муниципального образования (без учета земель, покрытых поверхностными водными объектами, земель лесного фонда и земель запаса) по муниципальным районам и городскому округу Саранск Республики Мордовия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</si>
</sst>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7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4;&#1083;&#1103;%20&#1088;&#1072;&#1073;&#1086;&#1090;&#1099;/Desktop/&#1054;&#1058;&#1063;&#1045;&#1058;&#1053;&#1054;&#1057;&#1058;&#1068;%202019/&#1048;&#1090;&#1086;&#1075;&#1080;%202019%20&#1075;/3%20&#1084;&#1072;&#1088;&#1090;%20%202019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март</v>
          </cell>
        </row>
        <row r="23">
          <cell r="B23">
            <v>5600.9</v>
          </cell>
          <cell r="C23">
            <v>5734.4000000000005</v>
          </cell>
          <cell r="E23">
            <v>5383.9</v>
          </cell>
          <cell r="G23">
            <v>2043.1999999999998</v>
          </cell>
          <cell r="H23">
            <v>2021.2</v>
          </cell>
          <cell r="J23">
            <v>2153.1</v>
          </cell>
        </row>
      </sheetData>
      <sheetData sheetId="1">
        <row r="19">
          <cell r="B19">
            <v>870</v>
          </cell>
          <cell r="C19">
            <v>563.4</v>
          </cell>
          <cell r="E19">
            <v>471.9</v>
          </cell>
          <cell r="G19">
            <v>327</v>
          </cell>
          <cell r="H19">
            <v>184</v>
          </cell>
          <cell r="I19">
            <v>56.269113149847094</v>
          </cell>
          <cell r="J19">
            <v>166</v>
          </cell>
        </row>
      </sheetData>
      <sheetData sheetId="2"/>
      <sheetData sheetId="3">
        <row r="19">
          <cell r="B19">
            <v>85414</v>
          </cell>
          <cell r="C19">
            <v>75557</v>
          </cell>
          <cell r="E19">
            <v>84669</v>
          </cell>
          <cell r="G19">
            <v>29633</v>
          </cell>
          <cell r="H19">
            <v>26257</v>
          </cell>
          <cell r="J19">
            <v>28697</v>
          </cell>
        </row>
      </sheetData>
      <sheetData sheetId="4">
        <row r="19">
          <cell r="B19">
            <v>1754</v>
          </cell>
          <cell r="C19">
            <v>2006.1</v>
          </cell>
          <cell r="E19">
            <v>1722</v>
          </cell>
          <cell r="G19">
            <v>677</v>
          </cell>
          <cell r="H19">
            <v>746.2</v>
          </cell>
          <cell r="J19">
            <v>661.9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8">
          <cell r="B18">
            <v>1754</v>
          </cell>
          <cell r="C18">
            <v>2006.1</v>
          </cell>
          <cell r="E18">
            <v>1722</v>
          </cell>
          <cell r="G18">
            <v>677</v>
          </cell>
          <cell r="H18">
            <v>746.2</v>
          </cell>
          <cell r="J18">
            <v>661.9</v>
          </cell>
        </row>
      </sheetData>
      <sheetData sheetId="7">
        <row r="19">
          <cell r="B19">
            <v>58</v>
          </cell>
          <cell r="C19">
            <v>35.1</v>
          </cell>
          <cell r="E19">
            <v>56.8</v>
          </cell>
          <cell r="G19">
            <v>22</v>
          </cell>
          <cell r="H19">
            <v>8</v>
          </cell>
          <cell r="J19">
            <v>20.7</v>
          </cell>
        </row>
      </sheetData>
      <sheetData sheetId="8">
        <row r="19">
          <cell r="B19">
            <v>0</v>
          </cell>
          <cell r="C19">
            <v>0</v>
          </cell>
          <cell r="E19">
            <v>1.1000000000000001</v>
          </cell>
          <cell r="G19">
            <v>0</v>
          </cell>
          <cell r="H19">
            <v>0</v>
          </cell>
          <cell r="J19">
            <v>0.5</v>
          </cell>
        </row>
      </sheetData>
      <sheetData sheetId="9">
        <row r="22">
          <cell r="B22">
            <v>58</v>
          </cell>
          <cell r="C22">
            <v>35.1</v>
          </cell>
          <cell r="E22">
            <v>55.7</v>
          </cell>
          <cell r="G22">
            <v>22</v>
          </cell>
          <cell r="H22">
            <v>8</v>
          </cell>
          <cell r="J22">
            <v>20.200000000000003</v>
          </cell>
        </row>
      </sheetData>
      <sheetData sheetId="10"/>
      <sheetData sheetId="11"/>
      <sheetData sheetId="12">
        <row r="18">
          <cell r="B18">
            <v>0</v>
          </cell>
          <cell r="C18">
            <v>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8">
          <cell r="C18">
            <v>100</v>
          </cell>
          <cell r="D18">
            <v>105.6</v>
          </cell>
        </row>
      </sheetData>
      <sheetData sheetId="21">
        <row r="18">
          <cell r="C18">
            <v>100</v>
          </cell>
          <cell r="D18">
            <v>110.9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4"/>
  <sheetViews>
    <sheetView tabSelected="1" topLeftCell="A2" zoomScale="70" zoomScaleNormal="70" workbookViewId="0">
      <selection activeCell="E34" sqref="E34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7" t="s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42" customHeight="1" thickBot="1">
      <c r="A8" s="8"/>
      <c r="B8" s="9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19.5" customHeight="1">
      <c r="A9" s="10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2" t="s">
        <v>7</v>
      </c>
      <c r="G9" s="12"/>
      <c r="H9" s="12"/>
      <c r="I9" s="12"/>
      <c r="J9" s="12"/>
      <c r="K9" s="12" t="str">
        <f>[1]собст_д_ды!G4</f>
        <v xml:space="preserve">  в т.ч. март</v>
      </c>
      <c r="L9" s="12"/>
      <c r="M9" s="12"/>
      <c r="N9" s="12"/>
      <c r="O9" s="13"/>
    </row>
    <row r="10" spans="1:15" ht="16.5" customHeight="1">
      <c r="A10" s="14"/>
      <c r="B10" s="15"/>
      <c r="C10" s="15"/>
      <c r="D10" s="15"/>
      <c r="E10" s="16"/>
      <c r="F10" s="16" t="s">
        <v>8</v>
      </c>
      <c r="G10" s="16" t="s">
        <v>9</v>
      </c>
      <c r="H10" s="16" t="s">
        <v>10</v>
      </c>
      <c r="I10" s="16">
        <v>2018</v>
      </c>
      <c r="J10" s="16" t="s">
        <v>11</v>
      </c>
      <c r="K10" s="16" t="s">
        <v>8</v>
      </c>
      <c r="L10" s="16" t="s">
        <v>9</v>
      </c>
      <c r="M10" s="16" t="s">
        <v>10</v>
      </c>
      <c r="N10" s="16">
        <v>2018</v>
      </c>
      <c r="O10" s="17" t="s">
        <v>11</v>
      </c>
    </row>
    <row r="11" spans="1:15" ht="16.5" customHeight="1">
      <c r="A11" s="14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1:15" ht="16.5" customHeight="1">
      <c r="A12" s="14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16.5" customHeight="1" thickBot="1">
      <c r="A13" s="18"/>
      <c r="B13" s="19"/>
      <c r="C13" s="19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ht="48" customHeight="1">
      <c r="A14" s="22">
        <v>1</v>
      </c>
      <c r="B14" s="23" t="s">
        <v>12</v>
      </c>
      <c r="C14" s="24" t="s">
        <v>13</v>
      </c>
      <c r="D14" s="24" t="s">
        <v>14</v>
      </c>
      <c r="E14" s="25">
        <v>23853.5</v>
      </c>
      <c r="F14" s="25">
        <f>[1]собст_д_ды!B23</f>
        <v>5600.9</v>
      </c>
      <c r="G14" s="26">
        <f>[1]собст_д_ды!C23</f>
        <v>5734.4000000000005</v>
      </c>
      <c r="H14" s="25">
        <f t="shared" ref="H14:H21" si="0">IF(G14=0,0,G14/F14*100)</f>
        <v>102.38354550161584</v>
      </c>
      <c r="I14" s="25">
        <f>[1]собст_д_ды!E23</f>
        <v>5383.9</v>
      </c>
      <c r="J14" s="25">
        <f t="shared" ref="J14:J26" si="1">G14/I14*100</f>
        <v>106.51015063429858</v>
      </c>
      <c r="K14" s="25">
        <f>[1]собст_д_ды!G23</f>
        <v>2043.1999999999998</v>
      </c>
      <c r="L14" s="26">
        <f>[1]собст_д_ды!H23</f>
        <v>2021.2</v>
      </c>
      <c r="M14" s="25">
        <f t="shared" ref="M14:M21" si="2">IF(L14=0,0,L14/K14*100)</f>
        <v>98.923257635082237</v>
      </c>
      <c r="N14" s="26">
        <f>[1]собст_д_ды!J23</f>
        <v>2153.1</v>
      </c>
      <c r="O14" s="27">
        <f t="shared" ref="O14:O22" si="3">L14/N14*100</f>
        <v>93.873949189540667</v>
      </c>
    </row>
    <row r="15" spans="1:15" ht="58.5" customHeight="1">
      <c r="A15" s="28">
        <v>2</v>
      </c>
      <c r="B15" s="29" t="s">
        <v>15</v>
      </c>
      <c r="C15" s="30" t="s">
        <v>13</v>
      </c>
      <c r="D15" s="30" t="s">
        <v>14</v>
      </c>
      <c r="E15" s="31">
        <v>386489</v>
      </c>
      <c r="F15" s="31">
        <f>[1]розн_т_об!B19</f>
        <v>85414</v>
      </c>
      <c r="G15" s="32">
        <f>[1]розн_т_об!C19</f>
        <v>75557</v>
      </c>
      <c r="H15" s="33">
        <f t="shared" si="0"/>
        <v>88.459737279602876</v>
      </c>
      <c r="I15" s="31">
        <f>[1]розн_т_об!E19</f>
        <v>84669</v>
      </c>
      <c r="J15" s="34">
        <f t="shared" si="1"/>
        <v>89.238091863610052</v>
      </c>
      <c r="K15" s="31">
        <f>[1]розн_т_об!G19</f>
        <v>29633</v>
      </c>
      <c r="L15" s="33">
        <f>[1]розн_т_об!H19</f>
        <v>26257</v>
      </c>
      <c r="M15" s="33">
        <f t="shared" si="2"/>
        <v>88.607295920089086</v>
      </c>
      <c r="N15" s="31">
        <f>[1]розн_т_об!J19</f>
        <v>28697</v>
      </c>
      <c r="O15" s="35">
        <f t="shared" si="3"/>
        <v>91.497369062968261</v>
      </c>
    </row>
    <row r="16" spans="1:15" ht="58.5" customHeight="1">
      <c r="A16" s="28">
        <v>3</v>
      </c>
      <c r="B16" s="29" t="s">
        <v>16</v>
      </c>
      <c r="C16" s="36" t="s">
        <v>17</v>
      </c>
      <c r="D16" s="30" t="s">
        <v>14</v>
      </c>
      <c r="E16" s="36">
        <v>3871</v>
      </c>
      <c r="F16" s="36">
        <f>[1]водка!B19</f>
        <v>870</v>
      </c>
      <c r="G16" s="36">
        <f>[1]водка!C19</f>
        <v>563.4</v>
      </c>
      <c r="H16" s="33">
        <f t="shared" si="0"/>
        <v>64.75862068965516</v>
      </c>
      <c r="I16" s="36">
        <f>[1]водка!E19</f>
        <v>471.9</v>
      </c>
      <c r="J16" s="34">
        <f t="shared" si="1"/>
        <v>119.38970120788304</v>
      </c>
      <c r="K16" s="36">
        <f>[1]водка!G19</f>
        <v>327</v>
      </c>
      <c r="L16" s="36">
        <f>[1]водка!H19</f>
        <v>184</v>
      </c>
      <c r="M16" s="36">
        <f>[1]водка!I19</f>
        <v>56.269113149847094</v>
      </c>
      <c r="N16" s="36">
        <f>[1]водка!J19</f>
        <v>166</v>
      </c>
      <c r="O16" s="35" t="e">
        <v>#DIV/0!</v>
      </c>
    </row>
    <row r="17" spans="1:21" ht="33.75" customHeight="1">
      <c r="A17" s="28">
        <v>4</v>
      </c>
      <c r="B17" s="29" t="s">
        <v>18</v>
      </c>
      <c r="C17" s="37" t="s">
        <v>19</v>
      </c>
      <c r="D17" s="30" t="s">
        <v>14</v>
      </c>
      <c r="E17" s="37">
        <v>7115</v>
      </c>
      <c r="F17" s="36">
        <f>[1]молоко_всего!B19</f>
        <v>1754</v>
      </c>
      <c r="G17" s="36">
        <f>[1]молоко_всего!C19</f>
        <v>2006.1</v>
      </c>
      <c r="H17" s="34">
        <f t="shared" si="0"/>
        <v>114.37286202964651</v>
      </c>
      <c r="I17" s="36">
        <f>[1]молоко_всего!E19</f>
        <v>1722</v>
      </c>
      <c r="J17" s="34">
        <f t="shared" si="1"/>
        <v>116.49825783972125</v>
      </c>
      <c r="K17" s="36">
        <f>[1]молоко_всего!G19</f>
        <v>677</v>
      </c>
      <c r="L17" s="36">
        <f>[1]молоко_всего!H19</f>
        <v>746.2</v>
      </c>
      <c r="M17" s="34">
        <f t="shared" si="2"/>
        <v>110.22156573116692</v>
      </c>
      <c r="N17" s="36">
        <f>[1]молоко_всего!J19</f>
        <v>661.9</v>
      </c>
      <c r="O17" s="35">
        <f t="shared" si="3"/>
        <v>112.73606284937303</v>
      </c>
    </row>
    <row r="18" spans="1:21" ht="30.75" customHeight="1">
      <c r="A18" s="38"/>
      <c r="B18" s="39" t="s">
        <v>20</v>
      </c>
      <c r="C18" s="37" t="s">
        <v>19</v>
      </c>
      <c r="D18" s="30" t="s">
        <v>14</v>
      </c>
      <c r="E18" s="37">
        <v>7115</v>
      </c>
      <c r="F18" s="36">
        <f>[1]молоко_СПК!B18</f>
        <v>1754</v>
      </c>
      <c r="G18" s="36">
        <f>[1]молоко_СПК!C18</f>
        <v>2006.1</v>
      </c>
      <c r="H18" s="34">
        <f t="shared" si="0"/>
        <v>114.37286202964651</v>
      </c>
      <c r="I18" s="36">
        <f>[1]молоко_СПК!E18</f>
        <v>1722</v>
      </c>
      <c r="J18" s="34">
        <f t="shared" si="1"/>
        <v>116.49825783972125</v>
      </c>
      <c r="K18" s="36">
        <f>[1]молоко_СПК!G18</f>
        <v>677</v>
      </c>
      <c r="L18" s="36">
        <f>[1]молоко_СПК!H18</f>
        <v>746.2</v>
      </c>
      <c r="M18" s="34">
        <f t="shared" si="2"/>
        <v>110.22156573116692</v>
      </c>
      <c r="N18" s="36">
        <f>[1]молоко_СПК!J18</f>
        <v>661.9</v>
      </c>
      <c r="O18" s="35">
        <f t="shared" si="3"/>
        <v>112.73606284937303</v>
      </c>
    </row>
    <row r="19" spans="1:21" ht="27.75" customHeight="1">
      <c r="A19" s="38"/>
      <c r="B19" s="39" t="s">
        <v>21</v>
      </c>
      <c r="C19" s="37" t="s">
        <v>19</v>
      </c>
      <c r="D19" s="30" t="s">
        <v>14</v>
      </c>
      <c r="E19" s="37"/>
      <c r="F19" s="36">
        <f>[1]молоко_советы!B19</f>
        <v>0</v>
      </c>
      <c r="G19" s="36">
        <f>[1]молоко_советы!C19</f>
        <v>0</v>
      </c>
      <c r="H19" s="34">
        <f t="shared" si="0"/>
        <v>0</v>
      </c>
      <c r="I19" s="36">
        <f>[1]молоко_советы!E19</f>
        <v>0</v>
      </c>
      <c r="J19" s="34" t="e">
        <f t="shared" si="1"/>
        <v>#DIV/0!</v>
      </c>
      <c r="K19" s="36">
        <f>[1]молоко_советы!G19</f>
        <v>0</v>
      </c>
      <c r="L19" s="36">
        <f>[1]молоко_советы!H19</f>
        <v>0</v>
      </c>
      <c r="M19" s="34">
        <f t="shared" si="2"/>
        <v>0</v>
      </c>
      <c r="N19" s="36">
        <f>[1]молоко_советы!J19</f>
        <v>0</v>
      </c>
      <c r="O19" s="35" t="e">
        <f t="shared" si="3"/>
        <v>#DIV/0!</v>
      </c>
    </row>
    <row r="20" spans="1:21" ht="36" customHeight="1">
      <c r="A20" s="28">
        <v>5</v>
      </c>
      <c r="B20" s="29" t="s">
        <v>22</v>
      </c>
      <c r="C20" s="37" t="s">
        <v>19</v>
      </c>
      <c r="D20" s="30" t="s">
        <v>14</v>
      </c>
      <c r="E20" s="37">
        <v>240</v>
      </c>
      <c r="F20" s="36">
        <f>[1]мясо_всего!B19</f>
        <v>58</v>
      </c>
      <c r="G20" s="36">
        <f>[1]мясо_всего!C19</f>
        <v>35.1</v>
      </c>
      <c r="H20" s="34">
        <f t="shared" si="0"/>
        <v>60.517241379310349</v>
      </c>
      <c r="I20" s="36">
        <f>[1]мясо_всего!E19</f>
        <v>56.8</v>
      </c>
      <c r="J20" s="34">
        <f t="shared" si="1"/>
        <v>61.795774647887328</v>
      </c>
      <c r="K20" s="36">
        <f>[1]мясо_всего!G19</f>
        <v>22</v>
      </c>
      <c r="L20" s="36">
        <f>[1]мясо_всего!H19</f>
        <v>8</v>
      </c>
      <c r="M20" s="34">
        <f t="shared" si="2"/>
        <v>36.363636363636367</v>
      </c>
      <c r="N20" s="36">
        <f>[1]мясо_всего!J19</f>
        <v>20.7</v>
      </c>
      <c r="O20" s="35">
        <f t="shared" si="3"/>
        <v>38.647342995169083</v>
      </c>
    </row>
    <row r="21" spans="1:21" ht="27.75" customHeight="1">
      <c r="A21" s="38"/>
      <c r="B21" s="39" t="s">
        <v>20</v>
      </c>
      <c r="C21" s="36" t="s">
        <v>19</v>
      </c>
      <c r="D21" s="30" t="s">
        <v>14</v>
      </c>
      <c r="E21" s="36">
        <v>240</v>
      </c>
      <c r="F21" s="36">
        <f>[1]мясо_СПК!B22</f>
        <v>58</v>
      </c>
      <c r="G21" s="36">
        <f>[1]мясо_СПК!C22</f>
        <v>35.1</v>
      </c>
      <c r="H21" s="34">
        <f t="shared" si="0"/>
        <v>60.517241379310349</v>
      </c>
      <c r="I21" s="36">
        <f>[1]мясо_СПК!E22</f>
        <v>55.7</v>
      </c>
      <c r="J21" s="34">
        <f t="shared" si="1"/>
        <v>63.016157989228006</v>
      </c>
      <c r="K21" s="36">
        <f>[1]мясо_СПК!G22</f>
        <v>22</v>
      </c>
      <c r="L21" s="36">
        <f>[1]мясо_СПК!H22</f>
        <v>8</v>
      </c>
      <c r="M21" s="34">
        <f t="shared" si="2"/>
        <v>36.363636363636367</v>
      </c>
      <c r="N21" s="36">
        <f>[1]мясо_СПК!J22</f>
        <v>20.200000000000003</v>
      </c>
      <c r="O21" s="35">
        <f t="shared" si="3"/>
        <v>39.603960396039604</v>
      </c>
    </row>
    <row r="22" spans="1:21" ht="22.5" customHeight="1">
      <c r="A22" s="38"/>
      <c r="B22" s="39" t="s">
        <v>21</v>
      </c>
      <c r="C22" s="36" t="s">
        <v>19</v>
      </c>
      <c r="D22" s="30" t="s">
        <v>14</v>
      </c>
      <c r="E22" s="36"/>
      <c r="F22" s="36">
        <f>[1]мясо_советы!B19</f>
        <v>0</v>
      </c>
      <c r="G22" s="36">
        <f>[1]мясо_советы!C19</f>
        <v>0</v>
      </c>
      <c r="H22" s="34"/>
      <c r="I22" s="36">
        <f>[1]мясо_советы!E19</f>
        <v>1.1000000000000001</v>
      </c>
      <c r="J22" s="34">
        <f t="shared" si="1"/>
        <v>0</v>
      </c>
      <c r="K22" s="36">
        <f>[1]мясо_советы!G19</f>
        <v>0</v>
      </c>
      <c r="L22" s="36">
        <f>[1]мясо_советы!H19</f>
        <v>0</v>
      </c>
      <c r="M22" s="34" t="e">
        <f>L22/K22*100</f>
        <v>#DIV/0!</v>
      </c>
      <c r="N22" s="36">
        <f>[1]мясо_советы!J19</f>
        <v>0.5</v>
      </c>
      <c r="O22" s="35">
        <f t="shared" si="3"/>
        <v>0</v>
      </c>
      <c r="P22" s="40"/>
      <c r="Q22" s="40"/>
      <c r="R22" s="40"/>
    </row>
    <row r="23" spans="1:21" ht="51" customHeight="1">
      <c r="A23" s="28">
        <v>6</v>
      </c>
      <c r="B23" s="29" t="s">
        <v>23</v>
      </c>
      <c r="C23" s="36" t="s">
        <v>10</v>
      </c>
      <c r="D23" s="30" t="s">
        <v>14</v>
      </c>
      <c r="E23" s="36">
        <v>100</v>
      </c>
      <c r="F23" s="36">
        <f>'[1]сохран.погол. во всех катег.'!C18</f>
        <v>100</v>
      </c>
      <c r="G23" s="36">
        <f>'[1]сохран.погол. во всех катег.'!D18</f>
        <v>105.6</v>
      </c>
      <c r="H23" s="34">
        <f>G23/F23*100</f>
        <v>105.60000000000001</v>
      </c>
      <c r="I23" s="36"/>
      <c r="J23" s="34"/>
      <c r="K23" s="36"/>
      <c r="L23" s="36"/>
      <c r="M23" s="34"/>
      <c r="N23" s="36"/>
      <c r="O23" s="35"/>
      <c r="P23" s="40"/>
      <c r="Q23" s="40"/>
      <c r="R23" s="40"/>
    </row>
    <row r="24" spans="1:21" ht="51" customHeight="1">
      <c r="A24" s="28"/>
      <c r="B24" s="39" t="s">
        <v>24</v>
      </c>
      <c r="C24" s="36" t="s">
        <v>10</v>
      </c>
      <c r="D24" s="30" t="s">
        <v>14</v>
      </c>
      <c r="E24" s="36">
        <v>100</v>
      </c>
      <c r="F24" s="36">
        <f>'[1]сохран.погол. в сель.хоз.'!C18</f>
        <v>100</v>
      </c>
      <c r="G24" s="36">
        <f>'[1]сохран.погол. в сель.хоз.'!D18</f>
        <v>110.9</v>
      </c>
      <c r="H24" s="34">
        <f>G24/F24*100</f>
        <v>110.9</v>
      </c>
      <c r="I24" s="36"/>
      <c r="J24" s="34"/>
      <c r="K24" s="36"/>
      <c r="L24" s="36"/>
      <c r="M24" s="34"/>
      <c r="N24" s="36"/>
      <c r="O24" s="35"/>
      <c r="P24" s="40"/>
      <c r="Q24" s="40"/>
      <c r="R24" s="40"/>
    </row>
    <row r="25" spans="1:21" ht="47.25" customHeight="1">
      <c r="A25" s="28">
        <v>7</v>
      </c>
      <c r="B25" s="29" t="s">
        <v>25</v>
      </c>
      <c r="C25" s="37" t="s">
        <v>13</v>
      </c>
      <c r="D25" s="30" t="s">
        <v>14</v>
      </c>
      <c r="E25" s="37">
        <v>6466</v>
      </c>
      <c r="F25" s="37">
        <f>F26</f>
        <v>2019</v>
      </c>
      <c r="G25" s="37">
        <f t="shared" ref="G25:O25" si="4">G26</f>
        <v>1914.4</v>
      </c>
      <c r="H25" s="37">
        <f t="shared" si="4"/>
        <v>94.819217434373456</v>
      </c>
      <c r="I25" s="37">
        <f t="shared" si="4"/>
        <v>2280.4</v>
      </c>
      <c r="J25" s="37">
        <f t="shared" si="4"/>
        <v>83.950184178214343</v>
      </c>
      <c r="K25" s="37">
        <f t="shared" si="4"/>
        <v>682</v>
      </c>
      <c r="L25" s="37">
        <f t="shared" si="4"/>
        <v>611</v>
      </c>
      <c r="M25" s="37">
        <f t="shared" si="4"/>
        <v>89.589442815249257</v>
      </c>
      <c r="N25" s="37">
        <f t="shared" si="4"/>
        <v>914.3</v>
      </c>
      <c r="O25" s="37">
        <f t="shared" si="4"/>
        <v>66.827080826862087</v>
      </c>
      <c r="P25" s="41"/>
      <c r="Q25" s="41"/>
      <c r="R25" s="41"/>
      <c r="S25" s="4"/>
      <c r="T25" s="4"/>
      <c r="U25" s="4"/>
    </row>
    <row r="26" spans="1:21" ht="46.5" customHeight="1">
      <c r="A26" s="28"/>
      <c r="B26" s="39" t="s">
        <v>26</v>
      </c>
      <c r="C26" s="37" t="s">
        <v>13</v>
      </c>
      <c r="D26" s="30" t="s">
        <v>14</v>
      </c>
      <c r="E26" s="37">
        <v>6466</v>
      </c>
      <c r="F26" s="37">
        <v>2019</v>
      </c>
      <c r="G26" s="42">
        <v>1914.4</v>
      </c>
      <c r="H26" s="34">
        <f>G26/F26%</f>
        <v>94.819217434373456</v>
      </c>
      <c r="I26" s="37">
        <v>2280.4</v>
      </c>
      <c r="J26" s="34">
        <f t="shared" si="1"/>
        <v>83.950184178214343</v>
      </c>
      <c r="K26" s="36">
        <v>682</v>
      </c>
      <c r="L26" s="36">
        <v>611</v>
      </c>
      <c r="M26" s="34">
        <f>L26/K26%</f>
        <v>89.589442815249257</v>
      </c>
      <c r="N26" s="36">
        <v>914.3</v>
      </c>
      <c r="O26" s="35">
        <f>L26/N26%</f>
        <v>66.827080826862087</v>
      </c>
      <c r="P26" s="43"/>
      <c r="Q26" s="43"/>
      <c r="R26" s="44"/>
      <c r="S26" s="4"/>
      <c r="T26" s="4"/>
      <c r="U26" s="4"/>
    </row>
    <row r="27" spans="1:21" ht="55.5" customHeight="1">
      <c r="A27" s="28">
        <v>8</v>
      </c>
      <c r="B27" s="29" t="s">
        <v>27</v>
      </c>
      <c r="C27" s="36" t="s">
        <v>28</v>
      </c>
      <c r="D27" s="36" t="s">
        <v>29</v>
      </c>
      <c r="E27" s="36">
        <v>510</v>
      </c>
      <c r="F27" s="36">
        <f>[1]Жилье!B18</f>
        <v>0</v>
      </c>
      <c r="G27" s="36">
        <f>[1]Жилье!C18</f>
        <v>0</v>
      </c>
      <c r="H27" s="34" t="e">
        <f t="shared" ref="H27:H33" si="5">G27/F27*100</f>
        <v>#DIV/0!</v>
      </c>
      <c r="I27" s="36">
        <v>0</v>
      </c>
      <c r="J27" s="34" t="e">
        <f>G27/I27*100</f>
        <v>#DIV/0!</v>
      </c>
      <c r="K27" s="37">
        <v>0</v>
      </c>
      <c r="L27" s="45"/>
      <c r="M27" s="34"/>
      <c r="N27" s="45"/>
      <c r="O27" s="46"/>
      <c r="P27" s="4"/>
      <c r="Q27" s="4"/>
      <c r="R27" s="4"/>
      <c r="S27" s="4"/>
      <c r="T27" s="4"/>
      <c r="U27" s="4"/>
    </row>
    <row r="28" spans="1:21" ht="40.5" customHeight="1">
      <c r="A28" s="28">
        <v>9</v>
      </c>
      <c r="B28" s="29" t="s">
        <v>30</v>
      </c>
      <c r="C28" s="36" t="s">
        <v>13</v>
      </c>
      <c r="D28" s="36" t="s">
        <v>29</v>
      </c>
      <c r="E28" s="36">
        <v>22335</v>
      </c>
      <c r="F28" s="36">
        <v>3100</v>
      </c>
      <c r="G28" s="36">
        <v>29581</v>
      </c>
      <c r="H28" s="34">
        <f t="shared" si="5"/>
        <v>954.22580645161293</v>
      </c>
      <c r="I28" s="36">
        <v>4167</v>
      </c>
      <c r="J28" s="34">
        <f>G28/I28*100</f>
        <v>709.88720902327816</v>
      </c>
      <c r="K28" s="47"/>
      <c r="L28" s="47"/>
      <c r="M28" s="34"/>
      <c r="N28" s="47"/>
      <c r="O28" s="48"/>
      <c r="Q28" s="49"/>
      <c r="R28" s="49"/>
      <c r="S28" s="49"/>
      <c r="T28" s="49"/>
      <c r="U28" s="49"/>
    </row>
    <row r="29" spans="1:21" ht="33.75" customHeight="1">
      <c r="A29" s="28">
        <v>10</v>
      </c>
      <c r="B29" s="29" t="s">
        <v>31</v>
      </c>
      <c r="C29" s="36" t="s">
        <v>32</v>
      </c>
      <c r="D29" s="36" t="s">
        <v>29</v>
      </c>
      <c r="E29" s="36"/>
      <c r="F29" s="36"/>
      <c r="G29" s="36"/>
      <c r="H29" s="34" t="e">
        <f t="shared" si="5"/>
        <v>#DIV/0!</v>
      </c>
      <c r="I29" s="36"/>
      <c r="J29" s="34" t="e">
        <f>G29/I29*100</f>
        <v>#DIV/0!</v>
      </c>
      <c r="K29" s="47"/>
      <c r="L29" s="47"/>
      <c r="M29" s="34"/>
      <c r="N29" s="47"/>
      <c r="O29" s="48"/>
    </row>
    <row r="30" spans="1:21" ht="47.25" customHeight="1">
      <c r="A30" s="28">
        <v>11</v>
      </c>
      <c r="B30" s="29" t="s">
        <v>33</v>
      </c>
      <c r="C30" s="36" t="s">
        <v>32</v>
      </c>
      <c r="D30" s="36" t="s">
        <v>29</v>
      </c>
      <c r="E30" s="36">
        <v>74</v>
      </c>
      <c r="F30" s="36">
        <v>74</v>
      </c>
      <c r="G30" s="36">
        <v>81</v>
      </c>
      <c r="H30" s="34">
        <f>F30/G30*100</f>
        <v>91.358024691358025</v>
      </c>
      <c r="I30" s="50"/>
      <c r="J30" s="34"/>
      <c r="K30" s="47"/>
      <c r="L30" s="47"/>
      <c r="M30" s="34"/>
      <c r="N30" s="47"/>
      <c r="O30" s="48"/>
    </row>
    <row r="31" spans="1:21" ht="47.25" customHeight="1">
      <c r="A31" s="28">
        <v>12</v>
      </c>
      <c r="B31" s="29" t="s">
        <v>34</v>
      </c>
      <c r="C31" s="36" t="s">
        <v>10</v>
      </c>
      <c r="D31" s="36" t="s">
        <v>14</v>
      </c>
      <c r="E31" s="36">
        <v>110</v>
      </c>
      <c r="F31" s="36">
        <v>110</v>
      </c>
      <c r="G31" s="36">
        <v>112.1</v>
      </c>
      <c r="H31" s="34">
        <f>G31/F31*100</f>
        <v>101.90909090909091</v>
      </c>
      <c r="I31" s="50"/>
      <c r="J31" s="34"/>
      <c r="K31" s="47"/>
      <c r="L31" s="47"/>
      <c r="M31" s="34"/>
      <c r="N31" s="47"/>
      <c r="O31" s="48"/>
    </row>
    <row r="32" spans="1:21" ht="123" customHeight="1">
      <c r="A32" s="51">
        <v>13</v>
      </c>
      <c r="B32" s="52" t="s">
        <v>35</v>
      </c>
      <c r="C32" s="37" t="s">
        <v>36</v>
      </c>
      <c r="D32" s="36" t="s">
        <v>29</v>
      </c>
      <c r="E32" s="36">
        <v>4</v>
      </c>
      <c r="F32" s="36">
        <v>1</v>
      </c>
      <c r="G32" s="36">
        <v>1</v>
      </c>
      <c r="H32" s="34">
        <f t="shared" si="5"/>
        <v>100</v>
      </c>
      <c r="I32" s="50"/>
      <c r="J32" s="34"/>
      <c r="K32" s="47"/>
      <c r="L32" s="47"/>
      <c r="M32" s="34"/>
      <c r="N32" s="47"/>
      <c r="O32" s="48"/>
      <c r="P32" s="53"/>
    </row>
    <row r="33" spans="1:15" ht="115.5" customHeight="1">
      <c r="A33" s="54">
        <v>14</v>
      </c>
      <c r="B33" s="55" t="s">
        <v>37</v>
      </c>
      <c r="C33" s="56" t="s">
        <v>36</v>
      </c>
      <c r="D33" s="57" t="s">
        <v>29</v>
      </c>
      <c r="E33" s="57">
        <v>4</v>
      </c>
      <c r="F33" s="57">
        <v>1</v>
      </c>
      <c r="G33" s="57">
        <v>1</v>
      </c>
      <c r="H33" s="58">
        <f t="shared" si="5"/>
        <v>100</v>
      </c>
      <c r="I33" s="59"/>
      <c r="J33" s="58"/>
      <c r="K33" s="60"/>
      <c r="L33" s="60"/>
      <c r="M33" s="34"/>
      <c r="N33" s="60"/>
      <c r="O33" s="61"/>
    </row>
    <row r="34" spans="1:15" ht="128.25" customHeight="1">
      <c r="A34" s="31">
        <v>15</v>
      </c>
      <c r="B34" s="62" t="s">
        <v>38</v>
      </c>
      <c r="C34" s="36" t="s">
        <v>10</v>
      </c>
      <c r="D34" s="36" t="s">
        <v>14</v>
      </c>
      <c r="E34" s="36">
        <v>60</v>
      </c>
      <c r="F34" s="36">
        <v>56</v>
      </c>
      <c r="G34" s="36">
        <v>40.11</v>
      </c>
      <c r="H34" s="34">
        <f>G34/F34*100</f>
        <v>71.625</v>
      </c>
      <c r="I34" s="63"/>
      <c r="J34" s="64"/>
      <c r="K34" s="36">
        <v>56</v>
      </c>
      <c r="L34" s="36">
        <v>40.11</v>
      </c>
      <c r="M34" s="34">
        <f>L34/K34%</f>
        <v>71.624999999999986</v>
      </c>
      <c r="N34" s="64"/>
      <c r="O34" s="64"/>
    </row>
  </sheetData>
  <mergeCells count="22">
    <mergeCell ref="M10:M13"/>
    <mergeCell ref="N10:N13"/>
    <mergeCell ref="O10:O13"/>
    <mergeCell ref="A18:A19"/>
    <mergeCell ref="A21:A22"/>
    <mergeCell ref="Q28:U28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45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2019-09-17T05:58:12Z</dcterms:created>
  <dcterms:modified xsi:type="dcterms:W3CDTF">2019-09-17T05:58:33Z</dcterms:modified>
</cp:coreProperties>
</file>