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10995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4" i="1"/>
  <c r="H34"/>
  <c r="H33"/>
  <c r="H32"/>
  <c r="H31"/>
  <c r="H30"/>
  <c r="J29"/>
  <c r="H29"/>
  <c r="J28"/>
  <c r="H28"/>
  <c r="G27"/>
  <c r="H27" s="1"/>
  <c r="F27"/>
  <c r="O26"/>
  <c r="M26"/>
  <c r="J26"/>
  <c r="H26"/>
  <c r="O25"/>
  <c r="N25"/>
  <c r="M25"/>
  <c r="L25"/>
  <c r="K25"/>
  <c r="J25"/>
  <c r="I25"/>
  <c r="H25"/>
  <c r="G25"/>
  <c r="F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H19"/>
  <c r="G19"/>
  <c r="J19" s="1"/>
  <c r="F19"/>
  <c r="N18"/>
  <c r="L18"/>
  <c r="O18" s="1"/>
  <c r="K18"/>
  <c r="J18"/>
  <c r="I18"/>
  <c r="G18"/>
  <c r="F18"/>
  <c r="H18" s="1"/>
  <c r="N17"/>
  <c r="L17"/>
  <c r="O17" s="1"/>
  <c r="K17"/>
  <c r="J17"/>
  <c r="I17"/>
  <c r="G17"/>
  <c r="F17"/>
  <c r="H17" s="1"/>
  <c r="N16"/>
  <c r="M16"/>
  <c r="L16"/>
  <c r="K16"/>
  <c r="I16"/>
  <c r="G16"/>
  <c r="J16" s="1"/>
  <c r="F16"/>
  <c r="O15"/>
  <c r="N15"/>
  <c r="L15"/>
  <c r="K15"/>
  <c r="M15" s="1"/>
  <c r="I15"/>
  <c r="G15"/>
  <c r="J15" s="1"/>
  <c r="F15"/>
  <c r="O14"/>
  <c r="N14"/>
  <c r="L14"/>
  <c r="K14"/>
  <c r="M14" s="1"/>
  <c r="I14"/>
  <c r="G14"/>
  <c r="J14" s="1"/>
  <c r="F14"/>
  <c r="K9"/>
  <c r="H20" l="1"/>
  <c r="H21"/>
  <c r="M22"/>
  <c r="J27"/>
  <c r="H14"/>
  <c r="H15"/>
  <c r="H16"/>
  <c r="M17"/>
  <c r="M18"/>
  <c r="M19"/>
  <c r="M20"/>
  <c r="M21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<sst xmlns="http://schemas.openxmlformats.org/spreadsheetml/2006/main" count="79" uniqueCount="39">
  <si>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</si>
  <si>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- август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</si>
  <si>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</si>
  <si>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</si>
  <si>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</si>
  <si>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</si>
  <si>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</si>
  <si>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</si>
  <si>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</si>
  <si>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</si>
  <si>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</si>
  <si>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</si>
  <si>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</si>
  <si>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</si>
  <si>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</si>
  <si>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</si>
  <si>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</si>
  <si>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</si>
  <si>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</si>
  <si>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</si>
  <si>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</si>
  <si>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</si>
  <si>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</si>
  <si>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01.09.2019 г.)</t>
  </si>
  <si>
    <t>Сохранность поголовья скота в сельскохозяйственных организациях в перерасчете на условные головы к уровню прошлого года (на 01.09.2019 г.)</t>
  </si>
  <si>
    <t>Объем  отгруж. товаров собственного производства: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</si>
  <si>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</si>
  <si>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</si>
  <si>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</si>
  <si>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</si>
  <si>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</si>
  <si>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</si>
  <si>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</si>
  <si>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</si>
  <si>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01.07.2019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</si>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</sst>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19/&#1048;&#1090;&#1086;&#1075;&#1080;%202019%20&#1075;/8%20&#1072;&#1074;&#1075;&#1091;&#1089;&#1090;%20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август</v>
          </cell>
        </row>
        <row r="22">
          <cell r="B22">
            <v>15928.900000000001</v>
          </cell>
          <cell r="C22">
            <v>16587.399999999998</v>
          </cell>
          <cell r="E22">
            <v>14966.599999999999</v>
          </cell>
          <cell r="G22">
            <v>1943.4</v>
          </cell>
          <cell r="H22">
            <v>2029</v>
          </cell>
          <cell r="J22">
            <v>2100.8999999999996</v>
          </cell>
        </row>
      </sheetData>
      <sheetData sheetId="1">
        <row r="19">
          <cell r="B19">
            <v>2551</v>
          </cell>
          <cell r="C19">
            <v>1503.6</v>
          </cell>
          <cell r="E19">
            <v>1136.5999999999999</v>
          </cell>
          <cell r="G19">
            <v>335</v>
          </cell>
          <cell r="H19">
            <v>191.7</v>
          </cell>
          <cell r="I19">
            <v>57.223880597014919</v>
          </cell>
          <cell r="J19">
            <v>128.5</v>
          </cell>
        </row>
      </sheetData>
      <sheetData sheetId="2"/>
      <sheetData sheetId="3">
        <row r="19">
          <cell r="B19">
            <v>243654</v>
          </cell>
          <cell r="C19">
            <v>221077</v>
          </cell>
          <cell r="E19">
            <v>239002</v>
          </cell>
          <cell r="G19">
            <v>32812</v>
          </cell>
          <cell r="H19">
            <v>29664</v>
          </cell>
          <cell r="J19">
            <v>27909</v>
          </cell>
        </row>
      </sheetData>
      <sheetData sheetId="4">
        <row r="19">
          <cell r="B19">
            <v>5214</v>
          </cell>
          <cell r="C19">
            <v>5802.1</v>
          </cell>
          <cell r="E19">
            <v>4964.7999999999993</v>
          </cell>
          <cell r="G19">
            <v>675</v>
          </cell>
          <cell r="H19">
            <v>719.40000000000009</v>
          </cell>
          <cell r="J19">
            <v>593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5214</v>
          </cell>
          <cell r="C18">
            <v>5802.1</v>
          </cell>
          <cell r="E18">
            <v>4964.7999999999993</v>
          </cell>
          <cell r="G18">
            <v>675</v>
          </cell>
          <cell r="H18">
            <v>719.40000000000009</v>
          </cell>
          <cell r="J18">
            <v>593</v>
          </cell>
        </row>
      </sheetData>
      <sheetData sheetId="7">
        <row r="19">
          <cell r="B19">
            <v>163</v>
          </cell>
          <cell r="C19">
            <v>122.6</v>
          </cell>
          <cell r="E19">
            <v>156.20000000000002</v>
          </cell>
          <cell r="G19">
            <v>16</v>
          </cell>
          <cell r="H19">
            <v>27.8</v>
          </cell>
          <cell r="J19">
            <v>14.799999999999999</v>
          </cell>
        </row>
      </sheetData>
      <sheetData sheetId="8">
        <row r="19">
          <cell r="B19">
            <v>0</v>
          </cell>
          <cell r="C19">
            <v>1.8</v>
          </cell>
          <cell r="E19">
            <v>4.3</v>
          </cell>
          <cell r="G19">
            <v>0</v>
          </cell>
          <cell r="H19">
            <v>0.3</v>
          </cell>
          <cell r="J19">
            <v>0.7</v>
          </cell>
        </row>
      </sheetData>
      <sheetData sheetId="9">
        <row r="22">
          <cell r="B22">
            <v>163</v>
          </cell>
          <cell r="C22">
            <v>120.8</v>
          </cell>
          <cell r="E22">
            <v>151.89999999999998</v>
          </cell>
          <cell r="G22">
            <v>16</v>
          </cell>
          <cell r="H22">
            <v>27.5</v>
          </cell>
          <cell r="J22">
            <v>14.1</v>
          </cell>
        </row>
      </sheetData>
      <sheetData sheetId="10"/>
      <sheetData sheetId="11"/>
      <sheetData sheetId="12">
        <row r="18">
          <cell r="B18">
            <v>100</v>
          </cell>
          <cell r="C18">
            <v>29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107</v>
          </cell>
        </row>
      </sheetData>
      <sheetData sheetId="21">
        <row r="18">
          <cell r="C18">
            <v>100</v>
          </cell>
          <cell r="D18">
            <v>114.9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topLeftCell="A10" zoomScale="70" zoomScaleNormal="70" workbookViewId="0">
      <selection activeCell="F14" sqref="F1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август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25381.3</v>
      </c>
      <c r="F14" s="25">
        <f>[1]собст_д_ды!B22</f>
        <v>15928.900000000001</v>
      </c>
      <c r="G14" s="26">
        <f>[1]собст_д_ды!C22</f>
        <v>16587.399999999998</v>
      </c>
      <c r="H14" s="25">
        <f t="shared" ref="H14:H21" si="0">IF(G14=0,0,G14/F14*100)</f>
        <v>104.13399544224646</v>
      </c>
      <c r="I14" s="25">
        <f>[1]собст_д_ды!E22</f>
        <v>14966.599999999999</v>
      </c>
      <c r="J14" s="25">
        <f t="shared" ref="J14:J26" si="1">G14/I14*100</f>
        <v>110.82944690176792</v>
      </c>
      <c r="K14" s="25">
        <f>[1]собст_д_ды!G22</f>
        <v>1943.4</v>
      </c>
      <c r="L14" s="26">
        <f>[1]собст_д_ды!H22</f>
        <v>2029</v>
      </c>
      <c r="M14" s="25">
        <f t="shared" ref="M14:M21" si="2">IF(L14=0,0,L14/K14*100)</f>
        <v>104.40465164145311</v>
      </c>
      <c r="N14" s="26">
        <f>[1]собст_д_ды!J22</f>
        <v>2100.8999999999996</v>
      </c>
      <c r="O14" s="27">
        <f t="shared" ref="O14:O22" si="3">L14/N14*100</f>
        <v>96.577657194535689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386489</v>
      </c>
      <c r="F15" s="31">
        <f>[1]розн_т_об!B19</f>
        <v>243654</v>
      </c>
      <c r="G15" s="32">
        <f>[1]розн_т_об!C19</f>
        <v>221077</v>
      </c>
      <c r="H15" s="33">
        <f t="shared" si="0"/>
        <v>90.733991643888473</v>
      </c>
      <c r="I15" s="31">
        <f>[1]розн_т_об!E19</f>
        <v>239002</v>
      </c>
      <c r="J15" s="34">
        <f t="shared" si="1"/>
        <v>92.500062760981081</v>
      </c>
      <c r="K15" s="31">
        <f>[1]розн_т_об!G19</f>
        <v>32812</v>
      </c>
      <c r="L15" s="33">
        <f>[1]розн_т_об!H19</f>
        <v>29664</v>
      </c>
      <c r="M15" s="33">
        <f t="shared" si="2"/>
        <v>90.405949043033047</v>
      </c>
      <c r="N15" s="31">
        <f>[1]розн_т_об!J19</f>
        <v>27909</v>
      </c>
      <c r="O15" s="35">
        <f t="shared" si="3"/>
        <v>106.28829409867784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3871</v>
      </c>
      <c r="F16" s="36">
        <f>[1]водка!B19</f>
        <v>2551</v>
      </c>
      <c r="G16" s="36">
        <f>[1]водка!C19</f>
        <v>1503.6</v>
      </c>
      <c r="H16" s="33">
        <f t="shared" si="0"/>
        <v>58.941591532732261</v>
      </c>
      <c r="I16" s="36">
        <f>[1]водка!E19</f>
        <v>1136.5999999999999</v>
      </c>
      <c r="J16" s="34">
        <f t="shared" si="1"/>
        <v>132.28928382896359</v>
      </c>
      <c r="K16" s="36">
        <f>[1]водка!G19</f>
        <v>335</v>
      </c>
      <c r="L16" s="36">
        <f>[1]водка!H19</f>
        <v>191.7</v>
      </c>
      <c r="M16" s="36">
        <f>[1]водка!I19</f>
        <v>57.223880597014919</v>
      </c>
      <c r="N16" s="36">
        <f>[1]водка!J19</f>
        <v>128.5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7473</v>
      </c>
      <c r="F17" s="36">
        <f>[1]молоко_всего!B19</f>
        <v>5214</v>
      </c>
      <c r="G17" s="36">
        <f>[1]молоко_всего!C19</f>
        <v>5802.1</v>
      </c>
      <c r="H17" s="34">
        <f t="shared" si="0"/>
        <v>111.27924817798235</v>
      </c>
      <c r="I17" s="36">
        <f>[1]молоко_всего!E19</f>
        <v>4964.7999999999993</v>
      </c>
      <c r="J17" s="34">
        <f t="shared" si="1"/>
        <v>116.86472768288756</v>
      </c>
      <c r="K17" s="36">
        <f>[1]молоко_всего!G19</f>
        <v>675</v>
      </c>
      <c r="L17" s="36">
        <f>[1]молоко_всего!H19</f>
        <v>719.40000000000009</v>
      </c>
      <c r="M17" s="34">
        <f t="shared" si="2"/>
        <v>106.5777777777778</v>
      </c>
      <c r="N17" s="36">
        <f>[1]молоко_всего!J19</f>
        <v>593</v>
      </c>
      <c r="O17" s="35">
        <f t="shared" si="3"/>
        <v>121.31534569983138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7473</v>
      </c>
      <c r="F18" s="36">
        <f>[1]молоко_СПК!B18</f>
        <v>5214</v>
      </c>
      <c r="G18" s="36">
        <f>[1]молоко_СПК!C18</f>
        <v>5802.1</v>
      </c>
      <c r="H18" s="34">
        <f t="shared" si="0"/>
        <v>111.27924817798235</v>
      </c>
      <c r="I18" s="36">
        <f>[1]молоко_СПК!E18</f>
        <v>4964.7999999999993</v>
      </c>
      <c r="J18" s="34">
        <f t="shared" si="1"/>
        <v>116.86472768288756</v>
      </c>
      <c r="K18" s="36">
        <f>[1]молоко_СПК!G18</f>
        <v>675</v>
      </c>
      <c r="L18" s="36">
        <f>[1]молоко_СПК!H18</f>
        <v>719.40000000000009</v>
      </c>
      <c r="M18" s="34">
        <f t="shared" si="2"/>
        <v>106.5777777777778</v>
      </c>
      <c r="N18" s="36">
        <f>[1]молоко_СПК!J18</f>
        <v>593</v>
      </c>
      <c r="O18" s="35">
        <f t="shared" si="3"/>
        <v>121.31534569983138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>
        <v>0</v>
      </c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240</v>
      </c>
      <c r="F20" s="36">
        <f>[1]мясо_всего!B19</f>
        <v>163</v>
      </c>
      <c r="G20" s="36">
        <f>[1]мясо_всего!C19</f>
        <v>122.6</v>
      </c>
      <c r="H20" s="34">
        <f t="shared" si="0"/>
        <v>75.214723926380373</v>
      </c>
      <c r="I20" s="36">
        <f>[1]мясо_всего!E19</f>
        <v>156.20000000000002</v>
      </c>
      <c r="J20" s="34">
        <f t="shared" si="1"/>
        <v>78.489116517285524</v>
      </c>
      <c r="K20" s="36">
        <f>[1]мясо_всего!G19</f>
        <v>16</v>
      </c>
      <c r="L20" s="36">
        <f>[1]мясо_всего!H19</f>
        <v>27.8</v>
      </c>
      <c r="M20" s="34">
        <f t="shared" si="2"/>
        <v>173.75</v>
      </c>
      <c r="N20" s="36">
        <f>[1]мясо_всего!J19</f>
        <v>14.799999999999999</v>
      </c>
      <c r="O20" s="35">
        <f t="shared" si="3"/>
        <v>187.83783783783784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240</v>
      </c>
      <c r="F21" s="36">
        <f>[1]мясо_СПК!B22</f>
        <v>163</v>
      </c>
      <c r="G21" s="36">
        <f>[1]мясо_СПК!C22</f>
        <v>120.8</v>
      </c>
      <c r="H21" s="34">
        <f t="shared" si="0"/>
        <v>74.110429447852752</v>
      </c>
      <c r="I21" s="36">
        <f>[1]мясо_СПК!E22</f>
        <v>151.89999999999998</v>
      </c>
      <c r="J21" s="34">
        <f t="shared" si="1"/>
        <v>79.526003949967091</v>
      </c>
      <c r="K21" s="36">
        <f>[1]мясо_СПК!G22</f>
        <v>16</v>
      </c>
      <c r="L21" s="36">
        <f>[1]мясо_СПК!H22</f>
        <v>27.5</v>
      </c>
      <c r="M21" s="34">
        <f t="shared" si="2"/>
        <v>171.875</v>
      </c>
      <c r="N21" s="36">
        <f>[1]мясо_СПК!J22</f>
        <v>14.1</v>
      </c>
      <c r="O21" s="35">
        <f t="shared" si="3"/>
        <v>195.03546099290782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1.8</v>
      </c>
      <c r="H22" s="34"/>
      <c r="I22" s="36">
        <f>[1]мясо_советы!E19</f>
        <v>4.3</v>
      </c>
      <c r="J22" s="34">
        <f t="shared" si="1"/>
        <v>41.860465116279073</v>
      </c>
      <c r="K22" s="36">
        <f>[1]мясо_советы!G19</f>
        <v>0</v>
      </c>
      <c r="L22" s="36">
        <f>[1]мясо_советы!H19</f>
        <v>0.3</v>
      </c>
      <c r="M22" s="34" t="e">
        <f>L22/K22*100</f>
        <v>#DIV/0!</v>
      </c>
      <c r="N22" s="36">
        <f>[1]мясо_советы!J19</f>
        <v>0.7</v>
      </c>
      <c r="O22" s="35">
        <f t="shared" si="3"/>
        <v>42.857142857142861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107</v>
      </c>
      <c r="H23" s="34">
        <f>G23/F23*100</f>
        <v>107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114.9</v>
      </c>
      <c r="H24" s="34">
        <f>G24/F24*100</f>
        <v>114.9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v>6466</v>
      </c>
      <c r="F25" s="37">
        <f t="shared" ref="F25:O25" si="4">F26</f>
        <v>4022</v>
      </c>
      <c r="G25" s="37">
        <f t="shared" si="4"/>
        <v>3404.6</v>
      </c>
      <c r="H25" s="37">
        <f t="shared" si="4"/>
        <v>84.649428145201398</v>
      </c>
      <c r="I25" s="37">
        <f t="shared" si="4"/>
        <v>4351.2</v>
      </c>
      <c r="J25" s="37">
        <f t="shared" si="4"/>
        <v>78.245081816510393</v>
      </c>
      <c r="K25" s="37">
        <f t="shared" si="4"/>
        <v>359</v>
      </c>
      <c r="L25" s="37">
        <f t="shared" si="4"/>
        <v>448</v>
      </c>
      <c r="M25" s="37">
        <f t="shared" si="4"/>
        <v>124.79108635097494</v>
      </c>
      <c r="N25" s="37">
        <f t="shared" si="4"/>
        <v>242.5</v>
      </c>
      <c r="O25" s="36">
        <f t="shared" si="4"/>
        <v>184.74226804123714</v>
      </c>
      <c r="P25" s="41"/>
      <c r="Q25" s="41"/>
      <c r="R25" s="41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6466</v>
      </c>
      <c r="F26" s="37">
        <v>4022</v>
      </c>
      <c r="G26" s="42">
        <v>3404.6</v>
      </c>
      <c r="H26" s="34">
        <f>G26/F26%</f>
        <v>84.649428145201398</v>
      </c>
      <c r="I26" s="37">
        <v>4351.2</v>
      </c>
      <c r="J26" s="34">
        <f t="shared" si="1"/>
        <v>78.245081816510393</v>
      </c>
      <c r="K26" s="36">
        <v>359</v>
      </c>
      <c r="L26" s="36">
        <v>448</v>
      </c>
      <c r="M26" s="34">
        <f>L26/K26%</f>
        <v>124.79108635097494</v>
      </c>
      <c r="N26" s="36">
        <v>242.5</v>
      </c>
      <c r="O26" s="35">
        <f>L26/N26%</f>
        <v>184.74226804123714</v>
      </c>
      <c r="P26" s="43"/>
      <c r="Q26" s="43"/>
      <c r="R26" s="44"/>
      <c r="S26" s="4"/>
      <c r="T26" s="4"/>
      <c r="U26" s="4"/>
    </row>
    <row r="27" spans="1:21" ht="55.5" customHeight="1">
      <c r="A27" s="28">
        <v>8</v>
      </c>
      <c r="B27" s="29" t="s">
        <v>27</v>
      </c>
      <c r="C27" s="36" t="s">
        <v>28</v>
      </c>
      <c r="D27" s="36" t="s">
        <v>29</v>
      </c>
      <c r="E27" s="36">
        <v>510</v>
      </c>
      <c r="F27" s="36">
        <f>[1]Жилье!B18</f>
        <v>100</v>
      </c>
      <c r="G27" s="36">
        <f>[1]Жилье!C18</f>
        <v>29</v>
      </c>
      <c r="H27" s="34">
        <f t="shared" ref="H27:H34" si="5">G27/F27*100</f>
        <v>28.999999999999996</v>
      </c>
      <c r="I27" s="36">
        <v>0</v>
      </c>
      <c r="J27" s="34" t="e">
        <f>G27/I27*100</f>
        <v>#DIV/0!</v>
      </c>
      <c r="K27" s="37">
        <v>0</v>
      </c>
      <c r="L27" s="45"/>
      <c r="M27" s="34"/>
      <c r="N27" s="45"/>
      <c r="O27" s="46"/>
      <c r="P27" s="4"/>
      <c r="Q27" s="4"/>
      <c r="R27" s="4"/>
      <c r="S27" s="4"/>
      <c r="T27" s="4"/>
      <c r="U27" s="4"/>
    </row>
    <row r="28" spans="1:21" ht="40.5" customHeight="1">
      <c r="A28" s="28">
        <v>9</v>
      </c>
      <c r="B28" s="29" t="s">
        <v>30</v>
      </c>
      <c r="C28" s="36" t="s">
        <v>13</v>
      </c>
      <c r="D28" s="36" t="s">
        <v>29</v>
      </c>
      <c r="E28" s="36">
        <v>22335</v>
      </c>
      <c r="F28" s="36">
        <v>13435</v>
      </c>
      <c r="G28" s="36">
        <v>37323</v>
      </c>
      <c r="H28" s="34">
        <f t="shared" si="5"/>
        <v>277.8042426497953</v>
      </c>
      <c r="I28" s="36">
        <v>6293</v>
      </c>
      <c r="J28" s="34">
        <f>G28/I28*100</f>
        <v>593.08755760368661</v>
      </c>
      <c r="K28" s="47"/>
      <c r="L28" s="47"/>
      <c r="M28" s="34"/>
      <c r="N28" s="47"/>
      <c r="O28" s="48"/>
      <c r="Q28" s="49"/>
      <c r="R28" s="49"/>
      <c r="S28" s="49"/>
      <c r="T28" s="49"/>
      <c r="U28" s="49"/>
    </row>
    <row r="29" spans="1:21" ht="33.75" hidden="1" customHeight="1">
      <c r="A29" s="28">
        <v>10</v>
      </c>
      <c r="B29" s="50" t="s">
        <v>31</v>
      </c>
      <c r="C29" s="36" t="s">
        <v>32</v>
      </c>
      <c r="D29" s="36" t="s">
        <v>29</v>
      </c>
      <c r="E29" s="36"/>
      <c r="F29" s="36"/>
      <c r="G29" s="36"/>
      <c r="H29" s="34" t="e">
        <f t="shared" si="5"/>
        <v>#DIV/0!</v>
      </c>
      <c r="I29" s="36"/>
      <c r="J29" s="34" t="e">
        <f>G29/I29*100</f>
        <v>#DIV/0!</v>
      </c>
      <c r="K29" s="47"/>
      <c r="L29" s="47"/>
      <c r="M29" s="34"/>
      <c r="N29" s="47"/>
      <c r="O29" s="48"/>
    </row>
    <row r="30" spans="1:21" ht="47.25" hidden="1" customHeight="1">
      <c r="A30" s="28">
        <v>11</v>
      </c>
      <c r="B30" s="50" t="s">
        <v>33</v>
      </c>
      <c r="C30" s="51" t="s">
        <v>32</v>
      </c>
      <c r="D30" s="51" t="s">
        <v>29</v>
      </c>
      <c r="E30" s="51">
        <v>74</v>
      </c>
      <c r="F30" s="51">
        <v>74</v>
      </c>
      <c r="G30" s="51">
        <v>81</v>
      </c>
      <c r="H30" s="52">
        <f>F30/G30*100</f>
        <v>91.358024691358025</v>
      </c>
      <c r="I30" s="53"/>
      <c r="J30" s="52"/>
      <c r="K30" s="54"/>
      <c r="L30" s="54"/>
      <c r="M30" s="52"/>
      <c r="N30" s="54"/>
      <c r="O30" s="48"/>
    </row>
    <row r="31" spans="1:21" ht="47.25" customHeight="1">
      <c r="A31" s="28">
        <v>10</v>
      </c>
      <c r="B31" s="29" t="s">
        <v>34</v>
      </c>
      <c r="C31" s="36" t="s">
        <v>10</v>
      </c>
      <c r="D31" s="36" t="s">
        <v>14</v>
      </c>
      <c r="E31" s="36">
        <v>110</v>
      </c>
      <c r="F31" s="36">
        <v>110</v>
      </c>
      <c r="G31" s="36">
        <v>110.2</v>
      </c>
      <c r="H31" s="34">
        <f>G31/F31*100</f>
        <v>100.18181818181819</v>
      </c>
      <c r="I31" s="55"/>
      <c r="J31" s="34"/>
      <c r="K31" s="47"/>
      <c r="L31" s="47"/>
      <c r="M31" s="34"/>
      <c r="N31" s="47"/>
      <c r="O31" s="48"/>
    </row>
    <row r="32" spans="1:21" ht="123" customHeight="1">
      <c r="A32" s="56">
        <v>11</v>
      </c>
      <c r="B32" s="57" t="s">
        <v>35</v>
      </c>
      <c r="C32" s="37" t="s">
        <v>36</v>
      </c>
      <c r="D32" s="36" t="s">
        <v>29</v>
      </c>
      <c r="E32" s="36">
        <v>4</v>
      </c>
      <c r="F32" s="36">
        <v>2</v>
      </c>
      <c r="G32" s="36">
        <v>2</v>
      </c>
      <c r="H32" s="34">
        <f t="shared" si="5"/>
        <v>100</v>
      </c>
      <c r="I32" s="55"/>
      <c r="J32" s="34"/>
      <c r="K32" s="47"/>
      <c r="L32" s="47"/>
      <c r="M32" s="34"/>
      <c r="N32" s="47"/>
      <c r="O32" s="48"/>
      <c r="P32" s="58"/>
    </row>
    <row r="33" spans="1:15" ht="115.5" customHeight="1">
      <c r="A33" s="59">
        <v>12</v>
      </c>
      <c r="B33" s="60" t="s">
        <v>37</v>
      </c>
      <c r="C33" s="61" t="s">
        <v>36</v>
      </c>
      <c r="D33" s="62" t="s">
        <v>29</v>
      </c>
      <c r="E33" s="62">
        <v>4</v>
      </c>
      <c r="F33" s="62">
        <v>2</v>
      </c>
      <c r="G33" s="62">
        <v>2</v>
      </c>
      <c r="H33" s="63">
        <f t="shared" si="5"/>
        <v>100</v>
      </c>
      <c r="I33" s="64"/>
      <c r="J33" s="63"/>
      <c r="K33" s="65"/>
      <c r="L33" s="65"/>
      <c r="M33" s="34"/>
      <c r="N33" s="65"/>
      <c r="O33" s="66"/>
    </row>
    <row r="34" spans="1:15" ht="128.25" customHeight="1">
      <c r="A34" s="31">
        <v>13</v>
      </c>
      <c r="B34" s="67" t="s">
        <v>38</v>
      </c>
      <c r="C34" s="36" t="s">
        <v>10</v>
      </c>
      <c r="D34" s="36" t="s">
        <v>14</v>
      </c>
      <c r="E34" s="68">
        <v>60</v>
      </c>
      <c r="F34" s="68">
        <v>58.5</v>
      </c>
      <c r="G34" s="68">
        <v>65.069999999999993</v>
      </c>
      <c r="H34" s="69">
        <f t="shared" si="5"/>
        <v>111.23076923076923</v>
      </c>
      <c r="I34" s="70"/>
      <c r="J34" s="71"/>
      <c r="K34" s="68">
        <v>58.5</v>
      </c>
      <c r="L34" s="68"/>
      <c r="M34" s="69">
        <f>L34/K34%</f>
        <v>0</v>
      </c>
      <c r="N34" s="72"/>
      <c r="O34" s="72"/>
    </row>
  </sheetData>
  <mergeCells count="22">
    <mergeCell ref="M10:M13"/>
    <mergeCell ref="N10:N13"/>
    <mergeCell ref="O10:O13"/>
    <mergeCell ref="A18:A19"/>
    <mergeCell ref="A21:A22"/>
    <mergeCell ref="Q28:U28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8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2019-09-17T06:01:55Z</dcterms:created>
  <dcterms:modified xsi:type="dcterms:W3CDTF">2019-09-17T06:02:17Z</dcterms:modified>
</cp:coreProperties>
</file>