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9095" windowHeight="11760"/>
  </bookViews>
  <sheets>
    <sheet name="общ с форм" sheetId="1" r:id="rId1"/>
  </sheets>
  <externalReferences>
    <externalReference r:id="rId2"/>
  </externalReferences>
  <definedNames>
    <definedName name="_xlnm.Print_Area" localSheetId="0">'общ с форм'!$A$2:$O$34</definedName>
  </definedNames>
  <calcPr calcId="124519"/>
</workbook>
</file>

<file path=xl/calcChain.xml><?xml version="1.0" encoding="utf-8"?>
<calcChain xmlns="http://schemas.openxmlformats.org/spreadsheetml/2006/main">
  <c r="M35" i="1"/>
  <c r="H35"/>
  <c r="H34"/>
  <c r="H33"/>
  <c r="H32"/>
  <c r="H31"/>
  <c r="J30"/>
  <c r="H30"/>
  <c r="J29"/>
  <c r="H29"/>
  <c r="G28"/>
  <c r="H28" s="1"/>
  <c r="F28"/>
  <c r="O27"/>
  <c r="M27"/>
  <c r="J27"/>
  <c r="H27"/>
  <c r="O26"/>
  <c r="M26"/>
  <c r="J26"/>
  <c r="H26"/>
  <c r="N25"/>
  <c r="L25"/>
  <c r="O25" s="1"/>
  <c r="K25"/>
  <c r="J25"/>
  <c r="I25"/>
  <c r="G25"/>
  <c r="F25"/>
  <c r="H25" s="1"/>
  <c r="E25"/>
  <c r="G24"/>
  <c r="F24"/>
  <c r="H24" s="1"/>
  <c r="F23"/>
  <c r="H23" s="1"/>
  <c r="N22"/>
  <c r="L22"/>
  <c r="O22" s="1"/>
  <c r="K22"/>
  <c r="I22"/>
  <c r="G22"/>
  <c r="J22" s="1"/>
  <c r="F22"/>
  <c r="O21"/>
  <c r="N21"/>
  <c r="L21"/>
  <c r="K21"/>
  <c r="M21" s="1"/>
  <c r="I21"/>
  <c r="G21"/>
  <c r="J21" s="1"/>
  <c r="F21"/>
  <c r="O20"/>
  <c r="N20"/>
  <c r="L20"/>
  <c r="K20"/>
  <c r="M20" s="1"/>
  <c r="I20"/>
  <c r="G20"/>
  <c r="J20" s="1"/>
  <c r="F20"/>
  <c r="O19"/>
  <c r="N19"/>
  <c r="M19"/>
  <c r="L19"/>
  <c r="K19"/>
  <c r="I19"/>
  <c r="G19"/>
  <c r="J19" s="1"/>
  <c r="F19"/>
  <c r="O18"/>
  <c r="N18"/>
  <c r="L18"/>
  <c r="K18"/>
  <c r="M18" s="1"/>
  <c r="I18"/>
  <c r="G18"/>
  <c r="J18" s="1"/>
  <c r="F18"/>
  <c r="O17"/>
  <c r="N17"/>
  <c r="L17"/>
  <c r="K17"/>
  <c r="M17" s="1"/>
  <c r="I17"/>
  <c r="G17"/>
  <c r="J17" s="1"/>
  <c r="F17"/>
  <c r="N16"/>
  <c r="M16"/>
  <c r="L16"/>
  <c r="K16"/>
  <c r="J16"/>
  <c r="I16"/>
  <c r="G16"/>
  <c r="F16"/>
  <c r="H16" s="1"/>
  <c r="N15"/>
  <c r="L15"/>
  <c r="O15" s="1"/>
  <c r="K15"/>
  <c r="J15"/>
  <c r="I15"/>
  <c r="G15"/>
  <c r="F15"/>
  <c r="H15" s="1"/>
  <c r="N14"/>
  <c r="L14"/>
  <c r="O14" s="1"/>
  <c r="I14"/>
  <c r="G14"/>
  <c r="J14" s="1"/>
  <c r="K9"/>
  <c r="H14" l="1"/>
  <c r="M14"/>
  <c r="M15"/>
  <c r="H17"/>
  <c r="H18"/>
  <c r="H19"/>
  <c r="H20"/>
  <c r="H21"/>
  <c r="M22"/>
  <c r="M25"/>
  <c r="J28"/>
</calcChain>
</file>

<file path=xl/sharedStrings.xml><?xml version="1.0" encoding="utf-8"?>
<sst xmlns="http://schemas.openxmlformats.org/spreadsheetml/2006/main" count="82" uniqueCount="40">
  <si>
    <t xml:space="preserve">   ИТОГИ</t>
  </si>
  <si>
    <t xml:space="preserve">                социально-экономического развития Большеигнатовского района за январь - декабрь  2019  года </t>
  </si>
  <si>
    <t xml:space="preserve">№ </t>
  </si>
  <si>
    <t>Наименование показателя</t>
  </si>
  <si>
    <t>Ед.изм.</t>
  </si>
  <si>
    <t>Период</t>
  </si>
  <si>
    <t>План на 2019 год</t>
  </si>
  <si>
    <t>С начала года</t>
  </si>
  <si>
    <t>план</t>
  </si>
  <si>
    <t>факт</t>
  </si>
  <si>
    <t>%</t>
  </si>
  <si>
    <t>темп роста</t>
  </si>
  <si>
    <t>Собственные доходы - всего:</t>
  </si>
  <si>
    <t>тыс. руб.</t>
  </si>
  <si>
    <t>месяц</t>
  </si>
  <si>
    <t>Розничный  товарооборот во всех каналах реализации</t>
  </si>
  <si>
    <t>Реализация алкогольной продукции производства РМ</t>
  </si>
  <si>
    <t>дал</t>
  </si>
  <si>
    <t>Закуп молока - всего:</t>
  </si>
  <si>
    <t>тонн</t>
  </si>
  <si>
    <t>в т.ч. -- обществ.сект.</t>
  </si>
  <si>
    <t xml:space="preserve">       -- население</t>
  </si>
  <si>
    <t xml:space="preserve">Закуп мяса в ж/в- всего: </t>
  </si>
  <si>
    <t>Сохранность поголовья скота во всех категориях хозяйств в перерасчете на условные головы к уровню 01.01.2019 г. (на 01.01.2020 г.)</t>
  </si>
  <si>
    <t>Сохранность поголовья скота в сельскохозяйственных организациях в перерасчете на условные головы к уровню прошлого года (на 01.01.2020 г.)</t>
  </si>
  <si>
    <t>Объем  отгруж. товаров собственного производства:</t>
  </si>
  <si>
    <t>МУП "Жилищник"</t>
  </si>
  <si>
    <t>Большеигнатовский РЭС</t>
  </si>
  <si>
    <t>Общая площадь введенного в эксплуатацию жилья с учетом индивидуального жилищного строительства</t>
  </si>
  <si>
    <t>кв.м.</t>
  </si>
  <si>
    <t>квартал</t>
  </si>
  <si>
    <t xml:space="preserve">Объем инвестиций в основной капитал (за исключением бюджетных средств) </t>
  </si>
  <si>
    <t>Численность жителей старше 14 лет, зарегистрированных в ЕСИА</t>
  </si>
  <si>
    <t>чел.</t>
  </si>
  <si>
    <t>Численность безработных граждан, зарегистрированных в органах службы занятости на конец отчетного периода к концу предыдущего года</t>
  </si>
  <si>
    <t>Темп роста среднемесячной номинальной начисленной заработной платы  по крупным и средним предприятиям (на 01.01.2020 г.)</t>
  </si>
  <si>
    <t xml:space="preserve"> Проведение информационно-разъяснительной работы среди населения о необходимости участия собственников жилья в реализации программы "Переселение граждан из аварийного жилищного фонда капитального ремонта МКД, в том числе с участием средств НО "Республиканский Фонд капитального ремонта МКД"</t>
  </si>
  <si>
    <t>не менее 1 публикации в СМИ в квартал</t>
  </si>
  <si>
    <t>Проведение информационно-разъяснительной работы среди населения о необходимости оплаты взносов за кап.ремонт общего имущества МКД и жилого фонда"</t>
  </si>
  <si>
    <t>Доля площади земельных участков, расположенных на территории муниципального образования и учтенных в Едином государственном реестре недвижимости, с границами, установленными в соответствии с требованиями законодательства Российской Федерации, в площади территории такого муниципального образования (без учета земель, покрытых поверхностными водными объектами, земель лесного фонда и земель запаса) по муниципальным районам и городскому округу Саранск Республики Мордовия</t>
  </si>
</sst>
</file>

<file path=xl/styles.xml><?xml version="1.0" encoding="utf-8"?>
<styleSheet xmlns="http://schemas.openxmlformats.org/spreadsheetml/2006/main">
  <numFmts count="1">
    <numFmt numFmtId="164" formatCode="0.0"/>
  </numFmts>
  <fonts count="11">
    <font>
      <sz val="10"/>
      <name val="Arial Cyr"/>
      <charset val="204"/>
    </font>
    <font>
      <b/>
      <sz val="10"/>
      <name val="Arial Cyr"/>
      <charset val="204"/>
    </font>
    <font>
      <b/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Arial Cyr"/>
      <family val="2"/>
      <charset val="204"/>
    </font>
    <font>
      <b/>
      <sz val="11"/>
      <name val="Arial Cyr"/>
      <charset val="204"/>
    </font>
    <font>
      <b/>
      <sz val="12"/>
      <name val="Arial Cyr"/>
      <charset val="204"/>
    </font>
    <font>
      <b/>
      <sz val="12"/>
      <color indexed="10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0"/>
      <color rgb="FFFF0000"/>
      <name val="Arial Cyr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00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8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0" fontId="2" fillId="3" borderId="13" xfId="0" applyFont="1" applyFill="1" applyBorder="1" applyAlignment="1">
      <alignment horizontal="left" vertical="center" wrapText="1"/>
    </xf>
    <xf numFmtId="0" fontId="2" fillId="0" borderId="13" xfId="0" applyFont="1" applyBorder="1" applyAlignment="1">
      <alignment horizontal="center" vertical="center" wrapText="1"/>
    </xf>
    <xf numFmtId="164" fontId="2" fillId="3" borderId="13" xfId="0" applyNumberFormat="1" applyFont="1" applyFill="1" applyBorder="1" applyAlignment="1">
      <alignment horizontal="center" vertical="center"/>
    </xf>
    <xf numFmtId="164" fontId="2" fillId="0" borderId="13" xfId="0" applyNumberFormat="1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164" fontId="2" fillId="0" borderId="14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3" borderId="7" xfId="0" applyFont="1" applyFill="1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2" fontId="2" fillId="0" borderId="7" xfId="0" applyNumberFormat="1" applyFont="1" applyBorder="1" applyAlignment="1">
      <alignment horizontal="center" vertical="center"/>
    </xf>
    <xf numFmtId="164" fontId="2" fillId="0" borderId="7" xfId="0" applyNumberFormat="1" applyFont="1" applyBorder="1" applyAlignment="1">
      <alignment horizontal="center" vertical="center"/>
    </xf>
    <xf numFmtId="164" fontId="2" fillId="3" borderId="7" xfId="0" applyNumberFormat="1" applyFont="1" applyFill="1" applyBorder="1" applyAlignment="1">
      <alignment horizontal="center" vertical="center"/>
    </xf>
    <xf numFmtId="164" fontId="2" fillId="3" borderId="8" xfId="0" applyNumberFormat="1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4" fillId="3" borderId="7" xfId="0" applyFont="1" applyFill="1" applyBorder="1" applyAlignment="1">
      <alignment horizontal="left" vertical="center" wrapText="1"/>
    </xf>
    <xf numFmtId="0" fontId="5" fillId="0" borderId="0" xfId="0" applyFont="1" applyBorder="1" applyAlignment="1">
      <alignment horizontal="center"/>
    </xf>
    <xf numFmtId="164" fontId="2" fillId="3" borderId="7" xfId="0" applyNumberFormat="1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center" vertical="center"/>
    </xf>
    <xf numFmtId="0" fontId="0" fillId="3" borderId="0" xfId="0" applyFill="1" applyBorder="1"/>
    <xf numFmtId="0" fontId="0" fillId="3" borderId="0" xfId="0" applyFill="1"/>
    <xf numFmtId="0" fontId="7" fillId="4" borderId="0" xfId="0" applyFont="1" applyFill="1" applyBorder="1" applyAlignment="1">
      <alignment horizontal="center" vertical="center"/>
    </xf>
    <xf numFmtId="0" fontId="6" fillId="4" borderId="0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/>
    </xf>
    <xf numFmtId="164" fontId="8" fillId="3" borderId="8" xfId="0" applyNumberFormat="1" applyFont="1" applyFill="1" applyBorder="1" applyAlignment="1">
      <alignment horizontal="center" vertical="center"/>
    </xf>
    <xf numFmtId="0" fontId="4" fillId="3" borderId="7" xfId="0" applyFont="1" applyFill="1" applyBorder="1" applyAlignment="1">
      <alignment vertical="center"/>
    </xf>
    <xf numFmtId="0" fontId="4" fillId="3" borderId="8" xfId="0" applyFont="1" applyFill="1" applyBorder="1" applyAlignment="1">
      <alignment vertical="center"/>
    </xf>
    <xf numFmtId="0" fontId="0" fillId="0" borderId="0" xfId="0" applyAlignment="1">
      <alignment horizontal="center"/>
    </xf>
    <xf numFmtId="0" fontId="2" fillId="5" borderId="7" xfId="0" applyFont="1" applyFill="1" applyBorder="1" applyAlignment="1">
      <alignment horizontal="left" vertical="center" wrapText="1"/>
    </xf>
    <xf numFmtId="0" fontId="2" fillId="5" borderId="7" xfId="0" applyFont="1" applyFill="1" applyBorder="1" applyAlignment="1">
      <alignment horizontal="center" vertical="center"/>
    </xf>
    <xf numFmtId="164" fontId="2" fillId="5" borderId="7" xfId="0" applyNumberFormat="1" applyFont="1" applyFill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/>
    </xf>
    <xf numFmtId="0" fontId="4" fillId="5" borderId="7" xfId="0" applyFont="1" applyFill="1" applyBorder="1" applyAlignment="1">
      <alignment vertical="center"/>
    </xf>
    <xf numFmtId="0" fontId="4" fillId="3" borderId="7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wrapText="1"/>
    </xf>
    <xf numFmtId="0" fontId="0" fillId="0" borderId="0" xfId="0" applyAlignment="1">
      <alignment vertical="center"/>
    </xf>
    <xf numFmtId="0" fontId="2" fillId="0" borderId="15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wrapText="1"/>
    </xf>
    <xf numFmtId="0" fontId="2" fillId="3" borderId="16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/>
    </xf>
    <xf numFmtId="164" fontId="2" fillId="3" borderId="16" xfId="0" applyNumberFormat="1" applyFont="1" applyFill="1" applyBorder="1" applyAlignment="1">
      <alignment horizontal="center" vertical="center"/>
    </xf>
    <xf numFmtId="0" fontId="0" fillId="0" borderId="16" xfId="0" applyBorder="1" applyAlignment="1">
      <alignment vertical="center" wrapText="1"/>
    </xf>
    <xf numFmtId="0" fontId="4" fillId="3" borderId="16" xfId="0" applyFont="1" applyFill="1" applyBorder="1" applyAlignment="1">
      <alignment vertical="center"/>
    </xf>
    <xf numFmtId="0" fontId="4" fillId="3" borderId="17" xfId="0" applyFont="1" applyFill="1" applyBorder="1" applyAlignment="1">
      <alignment vertical="center"/>
    </xf>
    <xf numFmtId="0" fontId="2" fillId="0" borderId="7" xfId="0" applyFont="1" applyBorder="1" applyAlignment="1">
      <alignment vertical="center" wrapText="1"/>
    </xf>
    <xf numFmtId="0" fontId="9" fillId="3" borderId="7" xfId="0" applyFont="1" applyFill="1" applyBorder="1" applyAlignment="1">
      <alignment horizontal="center" vertical="center"/>
    </xf>
    <xf numFmtId="0" fontId="10" fillId="0" borderId="7" xfId="0" applyFont="1" applyBorder="1" applyAlignment="1">
      <alignment vertical="center" wrapText="1"/>
    </xf>
    <xf numFmtId="0" fontId="10" fillId="0" borderId="7" xfId="0" applyFont="1" applyBorder="1"/>
    <xf numFmtId="0" fontId="0" fillId="0" borderId="7" xfId="0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1054;&#1058;&#1063;&#1045;&#1058;&#1053;&#1054;&#1057;&#1058;&#1068;%202007-2019\&#1054;&#1058;&#1063;&#1045;&#1058;&#1053;&#1054;&#1057;&#1058;&#1068;%202019\&#1048;&#1090;&#1086;&#1075;&#1080;%202019%20&#1075;\12%20&#1076;&#1077;&#1082;&#1072;&#1073;&#1088;&#1100;%202019%20&#1075;.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собст_д_ды"/>
      <sheetName val="водка"/>
      <sheetName val="Товарооборот по предприятиям"/>
      <sheetName val="розн_т_об"/>
      <sheetName val="молоко_всего"/>
      <sheetName val="молоко_советы"/>
      <sheetName val="молоко_СПК"/>
      <sheetName val="мясо_всего"/>
      <sheetName val="мясо_советы"/>
      <sheetName val="мясо_СПК"/>
      <sheetName val="общ с форм"/>
      <sheetName val="пр_во зерна"/>
      <sheetName val="Жилье"/>
      <sheetName val="Свекла"/>
      <sheetName val="пиво"/>
      <sheetName val="рег.в ЕСИА"/>
      <sheetName val="числ.безработ."/>
      <sheetName val="темп роста з.п."/>
      <sheetName val="учас. в прогр.по переселению"/>
      <sheetName val="учас. в прогр.по МКД"/>
      <sheetName val="сохран.погол. во всех катег."/>
      <sheetName val="сохран.погол. в сель.хоз."/>
    </sheetNames>
    <sheetDataSet>
      <sheetData sheetId="0">
        <row r="4">
          <cell r="G4" t="str">
            <v xml:space="preserve">  в т.ч. декабрь</v>
          </cell>
        </row>
        <row r="22">
          <cell r="C22">
            <v>28032.400000000001</v>
          </cell>
          <cell r="E22">
            <v>24700.799999999999</v>
          </cell>
          <cell r="H22">
            <v>3472.1</v>
          </cell>
          <cell r="J22">
            <v>2580.5</v>
          </cell>
        </row>
      </sheetData>
      <sheetData sheetId="1">
        <row r="19">
          <cell r="B19">
            <v>3871</v>
          </cell>
          <cell r="C19">
            <v>2242.5</v>
          </cell>
          <cell r="E19">
            <v>1723.1</v>
          </cell>
          <cell r="G19">
            <v>362</v>
          </cell>
          <cell r="H19">
            <v>184.4</v>
          </cell>
          <cell r="I19">
            <v>50.939226519337019</v>
          </cell>
          <cell r="J19">
            <v>174.7</v>
          </cell>
        </row>
      </sheetData>
      <sheetData sheetId="2"/>
      <sheetData sheetId="3">
        <row r="19">
          <cell r="B19">
            <v>386489</v>
          </cell>
          <cell r="C19">
            <v>340151</v>
          </cell>
          <cell r="E19">
            <v>356492</v>
          </cell>
          <cell r="G19">
            <v>38782</v>
          </cell>
          <cell r="H19">
            <v>31353</v>
          </cell>
          <cell r="J19">
            <v>32490</v>
          </cell>
        </row>
      </sheetData>
      <sheetData sheetId="4">
        <row r="19">
          <cell r="B19">
            <v>7473</v>
          </cell>
          <cell r="C19">
            <v>8807.1</v>
          </cell>
          <cell r="E19">
            <v>7072</v>
          </cell>
          <cell r="G19">
            <v>528</v>
          </cell>
          <cell r="H19">
            <v>792.7</v>
          </cell>
          <cell r="J19">
            <v>557.9</v>
          </cell>
        </row>
      </sheetData>
      <sheetData sheetId="5">
        <row r="19">
          <cell r="B19">
            <v>0</v>
          </cell>
          <cell r="C19">
            <v>0</v>
          </cell>
          <cell r="E19">
            <v>0</v>
          </cell>
          <cell r="G19">
            <v>0</v>
          </cell>
          <cell r="H19">
            <v>0</v>
          </cell>
          <cell r="J19">
            <v>0</v>
          </cell>
        </row>
      </sheetData>
      <sheetData sheetId="6">
        <row r="18">
          <cell r="B18">
            <v>7473</v>
          </cell>
          <cell r="C18">
            <v>8807.1</v>
          </cell>
          <cell r="E18">
            <v>7072</v>
          </cell>
          <cell r="G18">
            <v>528</v>
          </cell>
          <cell r="H18">
            <v>792.7</v>
          </cell>
          <cell r="J18">
            <v>557.9</v>
          </cell>
        </row>
      </sheetData>
      <sheetData sheetId="7">
        <row r="19">
          <cell r="B19">
            <v>240</v>
          </cell>
          <cell r="C19">
            <v>166.5</v>
          </cell>
          <cell r="E19">
            <v>236.89999999999998</v>
          </cell>
          <cell r="G19">
            <v>13</v>
          </cell>
          <cell r="H19">
            <v>11.8</v>
          </cell>
          <cell r="J19">
            <v>19.399999999999999</v>
          </cell>
        </row>
      </sheetData>
      <sheetData sheetId="8">
        <row r="19">
          <cell r="B19">
            <v>0</v>
          </cell>
          <cell r="C19">
            <v>3.0000000000000004</v>
          </cell>
          <cell r="E19">
            <v>6</v>
          </cell>
          <cell r="G19">
            <v>0</v>
          </cell>
          <cell r="H19">
            <v>0.5</v>
          </cell>
          <cell r="J19">
            <v>0.1</v>
          </cell>
        </row>
      </sheetData>
      <sheetData sheetId="9">
        <row r="22">
          <cell r="B22">
            <v>240</v>
          </cell>
          <cell r="C22">
            <v>163.5</v>
          </cell>
          <cell r="E22">
            <v>230.89999999999998</v>
          </cell>
          <cell r="G22">
            <v>13</v>
          </cell>
          <cell r="H22">
            <v>11.3</v>
          </cell>
          <cell r="J22">
            <v>19.3</v>
          </cell>
        </row>
      </sheetData>
      <sheetData sheetId="10"/>
      <sheetData sheetId="11"/>
      <sheetData sheetId="12">
        <row r="18">
          <cell r="B18">
            <v>510</v>
          </cell>
          <cell r="C18">
            <v>526.6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>
        <row r="18">
          <cell r="C18">
            <v>100</v>
          </cell>
        </row>
      </sheetData>
      <sheetData sheetId="21">
        <row r="18">
          <cell r="C18">
            <v>100</v>
          </cell>
          <cell r="D18">
            <v>116.6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indexed="55"/>
    <pageSetUpPr fitToPage="1"/>
  </sheetPr>
  <dimension ref="A1:U35"/>
  <sheetViews>
    <sheetView tabSelected="1" view="pageBreakPreview" topLeftCell="A2" zoomScale="60" zoomScaleNormal="70" workbookViewId="0">
      <selection activeCell="G23" sqref="G23"/>
    </sheetView>
  </sheetViews>
  <sheetFormatPr defaultRowHeight="12.75"/>
  <cols>
    <col min="1" max="1" width="6.140625" style="1" customWidth="1"/>
    <col min="2" max="2" width="83.140625" customWidth="1"/>
    <col min="3" max="3" width="11.28515625" style="2" customWidth="1"/>
    <col min="4" max="4" width="13.7109375" style="2" customWidth="1"/>
    <col min="5" max="5" width="11.85546875" style="2" customWidth="1"/>
    <col min="6" max="6" width="11.42578125" customWidth="1"/>
    <col min="7" max="7" width="13.5703125" customWidth="1"/>
    <col min="8" max="8" width="9" customWidth="1"/>
    <col min="9" max="9" width="11" customWidth="1"/>
    <col min="10" max="10" width="8.42578125" customWidth="1"/>
    <col min="11" max="11" width="11.5703125" customWidth="1"/>
    <col min="12" max="12" width="13" customWidth="1"/>
    <col min="13" max="13" width="7.85546875" customWidth="1"/>
    <col min="14" max="14" width="10.85546875" customWidth="1"/>
    <col min="15" max="15" width="10" customWidth="1"/>
    <col min="16" max="16" width="9.42578125" bestFit="1" customWidth="1"/>
  </cols>
  <sheetData>
    <row r="1" spans="1:15" hidden="1"/>
    <row r="2" spans="1:15" ht="18.75" customHeight="1"/>
    <row r="3" spans="1:15" hidden="1"/>
    <row r="4" spans="1:15" hidden="1"/>
    <row r="5" spans="1:15" hidden="1"/>
    <row r="6" spans="1:15" hidden="1">
      <c r="A6" s="3"/>
      <c r="B6" s="4"/>
      <c r="C6" s="5"/>
      <c r="D6" s="5"/>
      <c r="E6" s="5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18.75">
      <c r="A7" s="6"/>
      <c r="B7" s="7" t="s">
        <v>0</v>
      </c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</row>
    <row r="8" spans="1:15" ht="42" customHeight="1" thickBot="1">
      <c r="A8" s="8"/>
      <c r="B8" s="9" t="s">
        <v>1</v>
      </c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</row>
    <row r="9" spans="1:15" ht="19.5" customHeight="1">
      <c r="A9" s="10" t="s">
        <v>2</v>
      </c>
      <c r="B9" s="11" t="s">
        <v>3</v>
      </c>
      <c r="C9" s="11" t="s">
        <v>4</v>
      </c>
      <c r="D9" s="11" t="s">
        <v>5</v>
      </c>
      <c r="E9" s="11" t="s">
        <v>6</v>
      </c>
      <c r="F9" s="12" t="s">
        <v>7</v>
      </c>
      <c r="G9" s="12"/>
      <c r="H9" s="12"/>
      <c r="I9" s="12"/>
      <c r="J9" s="12"/>
      <c r="K9" s="12" t="str">
        <f>[1]собст_д_ды!G4</f>
        <v xml:space="preserve">  в т.ч. декабрь</v>
      </c>
      <c r="L9" s="12"/>
      <c r="M9" s="12"/>
      <c r="N9" s="12"/>
      <c r="O9" s="13"/>
    </row>
    <row r="10" spans="1:15" ht="16.5" customHeight="1">
      <c r="A10" s="14"/>
      <c r="B10" s="15"/>
      <c r="C10" s="15"/>
      <c r="D10" s="15"/>
      <c r="E10" s="16"/>
      <c r="F10" s="16" t="s">
        <v>8</v>
      </c>
      <c r="G10" s="16" t="s">
        <v>9</v>
      </c>
      <c r="H10" s="16" t="s">
        <v>10</v>
      </c>
      <c r="I10" s="16">
        <v>2018</v>
      </c>
      <c r="J10" s="16" t="s">
        <v>11</v>
      </c>
      <c r="K10" s="16" t="s">
        <v>8</v>
      </c>
      <c r="L10" s="16" t="s">
        <v>9</v>
      </c>
      <c r="M10" s="16" t="s">
        <v>10</v>
      </c>
      <c r="N10" s="16">
        <v>2018</v>
      </c>
      <c r="O10" s="17" t="s">
        <v>11</v>
      </c>
    </row>
    <row r="11" spans="1:15" ht="16.5" customHeight="1">
      <c r="A11" s="14"/>
      <c r="B11" s="15"/>
      <c r="C11" s="15"/>
      <c r="D11" s="15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7"/>
    </row>
    <row r="12" spans="1:15" ht="16.5" customHeight="1">
      <c r="A12" s="14"/>
      <c r="B12" s="15"/>
      <c r="C12" s="15"/>
      <c r="D12" s="15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7"/>
    </row>
    <row r="13" spans="1:15" ht="16.5" customHeight="1" thickBot="1">
      <c r="A13" s="18"/>
      <c r="B13" s="19"/>
      <c r="C13" s="19"/>
      <c r="D13" s="19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1"/>
    </row>
    <row r="14" spans="1:15" ht="48" customHeight="1">
      <c r="A14" s="22">
        <v>1</v>
      </c>
      <c r="B14" s="23" t="s">
        <v>12</v>
      </c>
      <c r="C14" s="24" t="s">
        <v>13</v>
      </c>
      <c r="D14" s="24" t="s">
        <v>14</v>
      </c>
      <c r="E14" s="25">
        <v>27159.599999999999</v>
      </c>
      <c r="F14" s="26">
        <v>27159.599999999999</v>
      </c>
      <c r="G14" s="27">
        <f>[1]собст_д_ды!C22</f>
        <v>28032.400000000001</v>
      </c>
      <c r="H14" s="26">
        <f t="shared" ref="H14:H21" si="0">IF(G14=0,0,G14/F14*100)</f>
        <v>103.21359666563575</v>
      </c>
      <c r="I14" s="26">
        <f>[1]собст_д_ды!E22</f>
        <v>24700.799999999999</v>
      </c>
      <c r="J14" s="26">
        <f t="shared" ref="J14:J27" si="1">G14/I14*100</f>
        <v>113.48782225676901</v>
      </c>
      <c r="K14" s="26">
        <v>3520.1</v>
      </c>
      <c r="L14" s="27">
        <f>[1]собст_д_ды!H22</f>
        <v>3472.1</v>
      </c>
      <c r="M14" s="26">
        <f t="shared" ref="M14:M21" si="2">IF(L14=0,0,L14/K14*100)</f>
        <v>98.63640237493253</v>
      </c>
      <c r="N14" s="27">
        <f>[1]собст_д_ды!J22</f>
        <v>2580.5</v>
      </c>
      <c r="O14" s="28">
        <f t="shared" ref="O14:O22" si="3">L14/N14*100</f>
        <v>134.55144351869791</v>
      </c>
    </row>
    <row r="15" spans="1:15" ht="58.5" customHeight="1">
      <c r="A15" s="29">
        <v>2</v>
      </c>
      <c r="B15" s="30" t="s">
        <v>15</v>
      </c>
      <c r="C15" s="31" t="s">
        <v>13</v>
      </c>
      <c r="D15" s="31" t="s">
        <v>14</v>
      </c>
      <c r="E15" s="32">
        <v>386489</v>
      </c>
      <c r="F15" s="32">
        <f>[1]розн_т_об!B19</f>
        <v>386489</v>
      </c>
      <c r="G15" s="33">
        <f>[1]розн_т_об!C19</f>
        <v>340151</v>
      </c>
      <c r="H15" s="34">
        <f t="shared" si="0"/>
        <v>88.010525525952872</v>
      </c>
      <c r="I15" s="32">
        <f>[1]розн_т_об!E19</f>
        <v>356492</v>
      </c>
      <c r="J15" s="35">
        <f t="shared" si="1"/>
        <v>95.416166421686881</v>
      </c>
      <c r="K15" s="32">
        <f>[1]розн_т_об!G19</f>
        <v>38782</v>
      </c>
      <c r="L15" s="34">
        <f>[1]розн_т_об!H19</f>
        <v>31353</v>
      </c>
      <c r="M15" s="34">
        <f t="shared" si="2"/>
        <v>80.844206074983234</v>
      </c>
      <c r="N15" s="32">
        <f>[1]розн_т_об!J19</f>
        <v>32490</v>
      </c>
      <c r="O15" s="36">
        <f t="shared" si="3"/>
        <v>96.500461680517077</v>
      </c>
    </row>
    <row r="16" spans="1:15" ht="58.5" customHeight="1">
      <c r="A16" s="29">
        <v>3</v>
      </c>
      <c r="B16" s="30" t="s">
        <v>16</v>
      </c>
      <c r="C16" s="37" t="s">
        <v>17</v>
      </c>
      <c r="D16" s="31" t="s">
        <v>14</v>
      </c>
      <c r="E16" s="37">
        <v>3871</v>
      </c>
      <c r="F16" s="37">
        <f>[1]водка!B19</f>
        <v>3871</v>
      </c>
      <c r="G16" s="37">
        <f>[1]водка!C19</f>
        <v>2242.5</v>
      </c>
      <c r="H16" s="34">
        <f t="shared" si="0"/>
        <v>57.930767243606304</v>
      </c>
      <c r="I16" s="37">
        <f>[1]водка!E19</f>
        <v>1723.1</v>
      </c>
      <c r="J16" s="35">
        <f t="shared" si="1"/>
        <v>130.1433462944693</v>
      </c>
      <c r="K16" s="37">
        <f>[1]водка!G19</f>
        <v>362</v>
      </c>
      <c r="L16" s="37">
        <f>[1]водка!H19</f>
        <v>184.4</v>
      </c>
      <c r="M16" s="37">
        <f>[1]водка!I19</f>
        <v>50.939226519337019</v>
      </c>
      <c r="N16" s="37">
        <f>[1]водка!J19</f>
        <v>174.7</v>
      </c>
      <c r="O16" s="36" t="e">
        <v>#DIV/0!</v>
      </c>
    </row>
    <row r="17" spans="1:21" ht="33.75" customHeight="1">
      <c r="A17" s="29">
        <v>4</v>
      </c>
      <c r="B17" s="30" t="s">
        <v>18</v>
      </c>
      <c r="C17" s="38" t="s">
        <v>19</v>
      </c>
      <c r="D17" s="31" t="s">
        <v>14</v>
      </c>
      <c r="E17" s="38">
        <v>7473</v>
      </c>
      <c r="F17" s="37">
        <f>[1]молоко_всего!B19</f>
        <v>7473</v>
      </c>
      <c r="G17" s="37">
        <f>[1]молоко_всего!C19</f>
        <v>8807.1</v>
      </c>
      <c r="H17" s="35">
        <f t="shared" si="0"/>
        <v>117.85226816539543</v>
      </c>
      <c r="I17" s="37">
        <f>[1]молоко_всего!E19</f>
        <v>7072</v>
      </c>
      <c r="J17" s="35">
        <f t="shared" si="1"/>
        <v>124.5347850678733</v>
      </c>
      <c r="K17" s="37">
        <f>[1]молоко_всего!G19</f>
        <v>528</v>
      </c>
      <c r="L17" s="37">
        <f>[1]молоко_всего!H19</f>
        <v>792.7</v>
      </c>
      <c r="M17" s="35">
        <f t="shared" si="2"/>
        <v>150.13257575757578</v>
      </c>
      <c r="N17" s="37">
        <f>[1]молоко_всего!J19</f>
        <v>557.9</v>
      </c>
      <c r="O17" s="36">
        <f t="shared" si="3"/>
        <v>142.08639541136407</v>
      </c>
    </row>
    <row r="18" spans="1:21" ht="30.75" customHeight="1">
      <c r="A18" s="39"/>
      <c r="B18" s="40" t="s">
        <v>20</v>
      </c>
      <c r="C18" s="38" t="s">
        <v>19</v>
      </c>
      <c r="D18" s="31" t="s">
        <v>14</v>
      </c>
      <c r="E18" s="38">
        <v>7473</v>
      </c>
      <c r="F18" s="37">
        <f>[1]молоко_СПК!B18</f>
        <v>7473</v>
      </c>
      <c r="G18" s="37">
        <f>[1]молоко_СПК!C18</f>
        <v>8807.1</v>
      </c>
      <c r="H18" s="35">
        <f t="shared" si="0"/>
        <v>117.85226816539543</v>
      </c>
      <c r="I18" s="37">
        <f>[1]молоко_СПК!E18</f>
        <v>7072</v>
      </c>
      <c r="J18" s="35">
        <f t="shared" si="1"/>
        <v>124.5347850678733</v>
      </c>
      <c r="K18" s="37">
        <f>[1]молоко_СПК!G18</f>
        <v>528</v>
      </c>
      <c r="L18" s="37">
        <f>[1]молоко_СПК!H18</f>
        <v>792.7</v>
      </c>
      <c r="M18" s="35">
        <f t="shared" si="2"/>
        <v>150.13257575757578</v>
      </c>
      <c r="N18" s="37">
        <f>[1]молоко_СПК!J18</f>
        <v>557.9</v>
      </c>
      <c r="O18" s="36">
        <f t="shared" si="3"/>
        <v>142.08639541136407</v>
      </c>
    </row>
    <row r="19" spans="1:21" ht="27.75" customHeight="1">
      <c r="A19" s="39"/>
      <c r="B19" s="40" t="s">
        <v>21</v>
      </c>
      <c r="C19" s="38" t="s">
        <v>19</v>
      </c>
      <c r="D19" s="31" t="s">
        <v>14</v>
      </c>
      <c r="E19" s="38"/>
      <c r="F19" s="37">
        <f>[1]молоко_советы!B19</f>
        <v>0</v>
      </c>
      <c r="G19" s="37">
        <f>[1]молоко_советы!C19</f>
        <v>0</v>
      </c>
      <c r="H19" s="35">
        <f t="shared" si="0"/>
        <v>0</v>
      </c>
      <c r="I19" s="37">
        <f>[1]молоко_советы!E19</f>
        <v>0</v>
      </c>
      <c r="J19" s="35" t="e">
        <f t="shared" si="1"/>
        <v>#DIV/0!</v>
      </c>
      <c r="K19" s="37">
        <f>[1]молоко_советы!G19</f>
        <v>0</v>
      </c>
      <c r="L19" s="37">
        <f>[1]молоко_советы!H19</f>
        <v>0</v>
      </c>
      <c r="M19" s="35">
        <f t="shared" si="2"/>
        <v>0</v>
      </c>
      <c r="N19" s="37">
        <f>[1]молоко_советы!J19</f>
        <v>0</v>
      </c>
      <c r="O19" s="36" t="e">
        <f t="shared" si="3"/>
        <v>#DIV/0!</v>
      </c>
    </row>
    <row r="20" spans="1:21" ht="36" customHeight="1">
      <c r="A20" s="29">
        <v>5</v>
      </c>
      <c r="B20" s="30" t="s">
        <v>22</v>
      </c>
      <c r="C20" s="38" t="s">
        <v>19</v>
      </c>
      <c r="D20" s="31" t="s">
        <v>14</v>
      </c>
      <c r="E20" s="38">
        <v>240</v>
      </c>
      <c r="F20" s="37">
        <f>[1]мясо_всего!B19</f>
        <v>240</v>
      </c>
      <c r="G20" s="37">
        <f>[1]мясо_всего!C19</f>
        <v>166.5</v>
      </c>
      <c r="H20" s="35">
        <f t="shared" si="0"/>
        <v>69.375</v>
      </c>
      <c r="I20" s="37">
        <f>[1]мясо_всего!E19</f>
        <v>236.89999999999998</v>
      </c>
      <c r="J20" s="35">
        <f t="shared" si="1"/>
        <v>70.282819755170962</v>
      </c>
      <c r="K20" s="37">
        <f>[1]мясо_всего!G19</f>
        <v>13</v>
      </c>
      <c r="L20" s="37">
        <f>[1]мясо_всего!H19</f>
        <v>11.8</v>
      </c>
      <c r="M20" s="35">
        <f t="shared" si="2"/>
        <v>90.769230769230774</v>
      </c>
      <c r="N20" s="37">
        <f>[1]мясо_всего!J19</f>
        <v>19.399999999999999</v>
      </c>
      <c r="O20" s="36">
        <f t="shared" si="3"/>
        <v>60.824742268041241</v>
      </c>
    </row>
    <row r="21" spans="1:21" ht="27.75" customHeight="1">
      <c r="A21" s="39"/>
      <c r="B21" s="40" t="s">
        <v>20</v>
      </c>
      <c r="C21" s="37" t="s">
        <v>19</v>
      </c>
      <c r="D21" s="31" t="s">
        <v>14</v>
      </c>
      <c r="E21" s="37">
        <v>240</v>
      </c>
      <c r="F21" s="37">
        <f>[1]мясо_СПК!B22</f>
        <v>240</v>
      </c>
      <c r="G21" s="37">
        <f>[1]мясо_СПК!C22</f>
        <v>163.5</v>
      </c>
      <c r="H21" s="35">
        <f t="shared" si="0"/>
        <v>68.125</v>
      </c>
      <c r="I21" s="37">
        <f>[1]мясо_СПК!E22</f>
        <v>230.89999999999998</v>
      </c>
      <c r="J21" s="35">
        <f t="shared" si="1"/>
        <v>70.809874404504129</v>
      </c>
      <c r="K21" s="37">
        <f>[1]мясо_СПК!G22</f>
        <v>13</v>
      </c>
      <c r="L21" s="37">
        <f>[1]мясо_СПК!H22</f>
        <v>11.3</v>
      </c>
      <c r="M21" s="35">
        <f t="shared" si="2"/>
        <v>86.92307692307692</v>
      </c>
      <c r="N21" s="37">
        <f>[1]мясо_СПК!J22</f>
        <v>19.3</v>
      </c>
      <c r="O21" s="36">
        <f t="shared" si="3"/>
        <v>58.549222797927456</v>
      </c>
    </row>
    <row r="22" spans="1:21" ht="22.5" customHeight="1">
      <c r="A22" s="39"/>
      <c r="B22" s="40" t="s">
        <v>21</v>
      </c>
      <c r="C22" s="37" t="s">
        <v>19</v>
      </c>
      <c r="D22" s="31" t="s">
        <v>14</v>
      </c>
      <c r="E22" s="37"/>
      <c r="F22" s="37">
        <f>[1]мясо_советы!B19</f>
        <v>0</v>
      </c>
      <c r="G22" s="37">
        <f>[1]мясо_советы!C19</f>
        <v>3.0000000000000004</v>
      </c>
      <c r="H22" s="35"/>
      <c r="I22" s="37">
        <f>[1]мясо_советы!E19</f>
        <v>6</v>
      </c>
      <c r="J22" s="35">
        <f t="shared" si="1"/>
        <v>50.000000000000014</v>
      </c>
      <c r="K22" s="37">
        <f>[1]мясо_советы!G19</f>
        <v>0</v>
      </c>
      <c r="L22" s="37">
        <f>[1]мясо_советы!H19</f>
        <v>0.5</v>
      </c>
      <c r="M22" s="35" t="e">
        <f>L22/K22*100</f>
        <v>#DIV/0!</v>
      </c>
      <c r="N22" s="37">
        <f>[1]мясо_советы!J19</f>
        <v>0.1</v>
      </c>
      <c r="O22" s="36">
        <f t="shared" si="3"/>
        <v>500</v>
      </c>
      <c r="P22" s="41"/>
      <c r="Q22" s="41"/>
      <c r="R22" s="41"/>
    </row>
    <row r="23" spans="1:21" ht="51" customHeight="1">
      <c r="A23" s="29">
        <v>6</v>
      </c>
      <c r="B23" s="30" t="s">
        <v>23</v>
      </c>
      <c r="C23" s="37" t="s">
        <v>10</v>
      </c>
      <c r="D23" s="31" t="s">
        <v>14</v>
      </c>
      <c r="E23" s="37">
        <v>100</v>
      </c>
      <c r="F23" s="37">
        <f>'[1]сохран.погол. во всех катег.'!C18</f>
        <v>100</v>
      </c>
      <c r="G23" s="37">
        <v>113.5</v>
      </c>
      <c r="H23" s="35">
        <f>G23/F23*100</f>
        <v>113.5</v>
      </c>
      <c r="I23" s="37"/>
      <c r="J23" s="35"/>
      <c r="K23" s="37"/>
      <c r="L23" s="37"/>
      <c r="M23" s="35"/>
      <c r="N23" s="37"/>
      <c r="O23" s="36"/>
      <c r="P23" s="41"/>
      <c r="Q23" s="41"/>
      <c r="R23" s="41"/>
    </row>
    <row r="24" spans="1:21" ht="51" customHeight="1">
      <c r="A24" s="29"/>
      <c r="B24" s="40" t="s">
        <v>24</v>
      </c>
      <c r="C24" s="37" t="s">
        <v>10</v>
      </c>
      <c r="D24" s="31" t="s">
        <v>14</v>
      </c>
      <c r="E24" s="37">
        <v>100</v>
      </c>
      <c r="F24" s="37">
        <f>'[1]сохран.погол. в сель.хоз.'!C18</f>
        <v>100</v>
      </c>
      <c r="G24" s="37">
        <f>'[1]сохран.погол. в сель.хоз.'!D18</f>
        <v>116.6</v>
      </c>
      <c r="H24" s="35">
        <f>G24/F24*100</f>
        <v>116.6</v>
      </c>
      <c r="I24" s="37"/>
      <c r="J24" s="35"/>
      <c r="K24" s="37"/>
      <c r="L24" s="37"/>
      <c r="M24" s="35"/>
      <c r="N24" s="37"/>
      <c r="O24" s="36"/>
      <c r="P24" s="41"/>
      <c r="Q24" s="41"/>
      <c r="R24" s="41"/>
    </row>
    <row r="25" spans="1:21" ht="47.25" customHeight="1">
      <c r="A25" s="29">
        <v>7</v>
      </c>
      <c r="B25" s="30" t="s">
        <v>25</v>
      </c>
      <c r="C25" s="38" t="s">
        <v>13</v>
      </c>
      <c r="D25" s="31" t="s">
        <v>14</v>
      </c>
      <c r="E25" s="38">
        <f>E26+E27</f>
        <v>6466</v>
      </c>
      <c r="F25" s="38">
        <f>F26+F27</f>
        <v>6466</v>
      </c>
      <c r="G25" s="38">
        <f>G26+G27</f>
        <v>12952.9</v>
      </c>
      <c r="H25" s="38">
        <f>G25/F25*100</f>
        <v>200.32322919888648</v>
      </c>
      <c r="I25" s="38">
        <f>I26+I27</f>
        <v>6683.5</v>
      </c>
      <c r="J25" s="38">
        <f>G25/I25*100</f>
        <v>193.80414453504901</v>
      </c>
      <c r="K25" s="38">
        <f>K26+K27</f>
        <v>720</v>
      </c>
      <c r="L25" s="38">
        <f>L26+L27</f>
        <v>1328.3</v>
      </c>
      <c r="M25" s="38">
        <f>L25/K25*100</f>
        <v>184.48611111111111</v>
      </c>
      <c r="N25" s="38">
        <f>N26+N27</f>
        <v>684.6</v>
      </c>
      <c r="O25" s="42">
        <f>L25/N25*100</f>
        <v>194.02570844288633</v>
      </c>
      <c r="P25" s="43"/>
      <c r="Q25" s="43"/>
      <c r="R25" s="43"/>
      <c r="S25" s="4"/>
      <c r="T25" s="4"/>
      <c r="U25" s="4"/>
    </row>
    <row r="26" spans="1:21" s="48" customFormat="1" ht="46.5" customHeight="1">
      <c r="A26" s="44"/>
      <c r="B26" s="40" t="s">
        <v>26</v>
      </c>
      <c r="C26" s="38" t="s">
        <v>13</v>
      </c>
      <c r="D26" s="38" t="s">
        <v>14</v>
      </c>
      <c r="E26" s="38">
        <v>6466</v>
      </c>
      <c r="F26" s="38">
        <v>6466</v>
      </c>
      <c r="G26" s="42">
        <v>5276.9</v>
      </c>
      <c r="H26" s="35">
        <f>G26/F26%</f>
        <v>81.609959789669034</v>
      </c>
      <c r="I26" s="38">
        <v>6683.5</v>
      </c>
      <c r="J26" s="35">
        <f t="shared" si="1"/>
        <v>78.954140794493895</v>
      </c>
      <c r="K26" s="37">
        <v>720</v>
      </c>
      <c r="L26" s="37">
        <v>612.29999999999995</v>
      </c>
      <c r="M26" s="35">
        <f>L26/K26%</f>
        <v>85.041666666666657</v>
      </c>
      <c r="N26" s="37">
        <v>684.6</v>
      </c>
      <c r="O26" s="36">
        <f>L26/N26%</f>
        <v>89.439088518843107</v>
      </c>
      <c r="P26" s="45"/>
      <c r="Q26" s="45"/>
      <c r="R26" s="46"/>
      <c r="S26" s="47"/>
      <c r="T26" s="47"/>
      <c r="U26" s="47"/>
    </row>
    <row r="27" spans="1:21" ht="46.5" customHeight="1">
      <c r="A27" s="29"/>
      <c r="B27" s="40" t="s">
        <v>27</v>
      </c>
      <c r="C27" s="38" t="s">
        <v>13</v>
      </c>
      <c r="D27" s="31" t="s">
        <v>14</v>
      </c>
      <c r="E27" s="38"/>
      <c r="F27" s="38"/>
      <c r="G27" s="42">
        <v>7676</v>
      </c>
      <c r="H27" s="35" t="e">
        <f>G27/F27%</f>
        <v>#DIV/0!</v>
      </c>
      <c r="I27" s="38"/>
      <c r="J27" s="35" t="e">
        <f t="shared" si="1"/>
        <v>#DIV/0!</v>
      </c>
      <c r="K27" s="37"/>
      <c r="L27" s="37">
        <v>716</v>
      </c>
      <c r="M27" s="35" t="e">
        <f>L27/K27%</f>
        <v>#DIV/0!</v>
      </c>
      <c r="N27" s="37"/>
      <c r="O27" s="36" t="e">
        <f>L27/N27%</f>
        <v>#DIV/0!</v>
      </c>
      <c r="P27" s="49"/>
      <c r="Q27" s="49"/>
      <c r="R27" s="50"/>
      <c r="S27" s="4"/>
      <c r="T27" s="4"/>
      <c r="U27" s="4"/>
    </row>
    <row r="28" spans="1:21" ht="55.5" customHeight="1">
      <c r="A28" s="29">
        <v>8</v>
      </c>
      <c r="B28" s="30" t="s">
        <v>28</v>
      </c>
      <c r="C28" s="37" t="s">
        <v>29</v>
      </c>
      <c r="D28" s="37" t="s">
        <v>30</v>
      </c>
      <c r="E28" s="37">
        <v>510</v>
      </c>
      <c r="F28" s="37">
        <f>[1]Жилье!B18</f>
        <v>510</v>
      </c>
      <c r="G28" s="37">
        <f>[1]Жилье!C18</f>
        <v>526.6</v>
      </c>
      <c r="H28" s="35">
        <f t="shared" ref="H28:H35" si="4">G28/F28*100</f>
        <v>103.25490196078432</v>
      </c>
      <c r="I28" s="37">
        <v>514.5</v>
      </c>
      <c r="J28" s="35">
        <f>G28/I28*100</f>
        <v>102.35179786200194</v>
      </c>
      <c r="K28" s="38">
        <v>0</v>
      </c>
      <c r="L28" s="51"/>
      <c r="M28" s="35"/>
      <c r="N28" s="51"/>
      <c r="O28" s="52"/>
      <c r="P28" s="4"/>
      <c r="Q28" s="4"/>
      <c r="R28" s="4"/>
      <c r="S28" s="4"/>
      <c r="T28" s="4"/>
      <c r="U28" s="4"/>
    </row>
    <row r="29" spans="1:21" ht="50.25" customHeight="1">
      <c r="A29" s="29">
        <v>9</v>
      </c>
      <c r="B29" s="30" t="s">
        <v>31</v>
      </c>
      <c r="C29" s="37" t="s">
        <v>13</v>
      </c>
      <c r="D29" s="37" t="s">
        <v>30</v>
      </c>
      <c r="E29" s="37">
        <v>22335</v>
      </c>
      <c r="F29" s="37">
        <v>22335</v>
      </c>
      <c r="G29" s="38">
        <v>60856</v>
      </c>
      <c r="H29" s="35">
        <f t="shared" si="4"/>
        <v>272.46921871502127</v>
      </c>
      <c r="I29" s="37">
        <v>36563</v>
      </c>
      <c r="J29" s="35">
        <f>G29/I29*100</f>
        <v>166.44148456089488</v>
      </c>
      <c r="K29" s="53"/>
      <c r="L29" s="53"/>
      <c r="M29" s="35"/>
      <c r="N29" s="53"/>
      <c r="O29" s="54"/>
      <c r="Q29" s="55"/>
      <c r="R29" s="55"/>
      <c r="S29" s="55"/>
      <c r="T29" s="55"/>
      <c r="U29" s="55"/>
    </row>
    <row r="30" spans="1:21" ht="33.75" hidden="1" customHeight="1">
      <c r="A30" s="29">
        <v>10</v>
      </c>
      <c r="B30" s="56" t="s">
        <v>32</v>
      </c>
      <c r="C30" s="37" t="s">
        <v>33</v>
      </c>
      <c r="D30" s="37" t="s">
        <v>30</v>
      </c>
      <c r="E30" s="37"/>
      <c r="F30" s="37"/>
      <c r="G30" s="37"/>
      <c r="H30" s="35" t="e">
        <f t="shared" si="4"/>
        <v>#DIV/0!</v>
      </c>
      <c r="I30" s="37"/>
      <c r="J30" s="35" t="e">
        <f>G30/I30*100</f>
        <v>#DIV/0!</v>
      </c>
      <c r="K30" s="53"/>
      <c r="L30" s="53"/>
      <c r="M30" s="35"/>
      <c r="N30" s="53"/>
      <c r="O30" s="54"/>
    </row>
    <row r="31" spans="1:21" ht="47.25" hidden="1" customHeight="1">
      <c r="A31" s="29">
        <v>11</v>
      </c>
      <c r="B31" s="56" t="s">
        <v>34</v>
      </c>
      <c r="C31" s="57" t="s">
        <v>33</v>
      </c>
      <c r="D31" s="57" t="s">
        <v>30</v>
      </c>
      <c r="E31" s="57">
        <v>74</v>
      </c>
      <c r="F31" s="57">
        <v>74</v>
      </c>
      <c r="G31" s="57">
        <v>81</v>
      </c>
      <c r="H31" s="58">
        <f>F31/G31*100</f>
        <v>91.358024691358025</v>
      </c>
      <c r="I31" s="59"/>
      <c r="J31" s="58"/>
      <c r="K31" s="60"/>
      <c r="L31" s="60"/>
      <c r="M31" s="58"/>
      <c r="N31" s="60"/>
      <c r="O31" s="54"/>
    </row>
    <row r="32" spans="1:21" ht="47.25" customHeight="1">
      <c r="A32" s="29">
        <v>10</v>
      </c>
      <c r="B32" s="30" t="s">
        <v>35</v>
      </c>
      <c r="C32" s="37" t="s">
        <v>10</v>
      </c>
      <c r="D32" s="37" t="s">
        <v>14</v>
      </c>
      <c r="E32" s="37">
        <v>110</v>
      </c>
      <c r="F32" s="37">
        <v>110</v>
      </c>
      <c r="G32" s="37">
        <v>113.2</v>
      </c>
      <c r="H32" s="35">
        <f>G32/F32*100</f>
        <v>102.90909090909091</v>
      </c>
      <c r="I32" s="61"/>
      <c r="J32" s="35"/>
      <c r="K32" s="53"/>
      <c r="L32" s="53"/>
      <c r="M32" s="35"/>
      <c r="N32" s="53"/>
      <c r="O32" s="54"/>
    </row>
    <row r="33" spans="1:16" ht="123" customHeight="1">
      <c r="A33" s="62">
        <v>11</v>
      </c>
      <c r="B33" s="63" t="s">
        <v>36</v>
      </c>
      <c r="C33" s="38" t="s">
        <v>37</v>
      </c>
      <c r="D33" s="37" t="s">
        <v>30</v>
      </c>
      <c r="E33" s="37">
        <v>4</v>
      </c>
      <c r="F33" s="37">
        <v>4</v>
      </c>
      <c r="G33" s="37">
        <v>4</v>
      </c>
      <c r="H33" s="35">
        <f t="shared" si="4"/>
        <v>100</v>
      </c>
      <c r="I33" s="61"/>
      <c r="J33" s="35"/>
      <c r="K33" s="53"/>
      <c r="L33" s="53"/>
      <c r="M33" s="35"/>
      <c r="N33" s="53"/>
      <c r="O33" s="54"/>
      <c r="P33" s="64"/>
    </row>
    <row r="34" spans="1:16" ht="115.5" customHeight="1">
      <c r="A34" s="65">
        <v>12</v>
      </c>
      <c r="B34" s="66" t="s">
        <v>38</v>
      </c>
      <c r="C34" s="67" t="s">
        <v>37</v>
      </c>
      <c r="D34" s="68" t="s">
        <v>30</v>
      </c>
      <c r="E34" s="68">
        <v>4</v>
      </c>
      <c r="F34" s="68">
        <v>4</v>
      </c>
      <c r="G34" s="68">
        <v>4</v>
      </c>
      <c r="H34" s="69">
        <f t="shared" si="4"/>
        <v>100</v>
      </c>
      <c r="I34" s="70"/>
      <c r="J34" s="69"/>
      <c r="K34" s="71"/>
      <c r="L34" s="71"/>
      <c r="M34" s="35"/>
      <c r="N34" s="71"/>
      <c r="O34" s="72"/>
    </row>
    <row r="35" spans="1:16" ht="128.25" customHeight="1">
      <c r="A35" s="32">
        <v>13</v>
      </c>
      <c r="B35" s="73" t="s">
        <v>39</v>
      </c>
      <c r="C35" s="37" t="s">
        <v>10</v>
      </c>
      <c r="D35" s="37" t="s">
        <v>14</v>
      </c>
      <c r="E35" s="37">
        <v>60</v>
      </c>
      <c r="F35" s="37"/>
      <c r="G35" s="74"/>
      <c r="H35" s="35" t="e">
        <f t="shared" si="4"/>
        <v>#DIV/0!</v>
      </c>
      <c r="I35" s="75"/>
      <c r="J35" s="76"/>
      <c r="K35" s="37"/>
      <c r="L35" s="74"/>
      <c r="M35" s="35" t="e">
        <f>L35/K35%</f>
        <v>#DIV/0!</v>
      </c>
      <c r="N35" s="77"/>
      <c r="O35" s="77"/>
    </row>
  </sheetData>
  <mergeCells count="22">
    <mergeCell ref="M10:M13"/>
    <mergeCell ref="N10:N13"/>
    <mergeCell ref="O10:O13"/>
    <mergeCell ref="A18:A19"/>
    <mergeCell ref="A21:A22"/>
    <mergeCell ref="Q29:U29"/>
    <mergeCell ref="G10:G13"/>
    <mergeCell ref="H10:H13"/>
    <mergeCell ref="I10:I13"/>
    <mergeCell ref="J10:J13"/>
    <mergeCell ref="K10:K13"/>
    <mergeCell ref="L10:L13"/>
    <mergeCell ref="B7:O7"/>
    <mergeCell ref="B8:O8"/>
    <mergeCell ref="A9:A13"/>
    <mergeCell ref="B9:B13"/>
    <mergeCell ref="C9:C13"/>
    <mergeCell ref="D9:D13"/>
    <mergeCell ref="E9:E13"/>
    <mergeCell ref="F9:J9"/>
    <mergeCell ref="K9:O9"/>
    <mergeCell ref="F10:F13"/>
  </mergeCells>
  <pageMargins left="0.78740157480314965" right="0.78740157480314965" top="0.19685039370078741" bottom="0.19685039370078741" header="0.51181102362204722" footer="0.51181102362204722"/>
  <pageSetup paperSize="9" scale="51" firstPageNumber="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общ с форм</vt:lpstr>
      <vt:lpstr>'общ с форм'!Область_печати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Для работы</dc:creator>
  <cp:lastModifiedBy>Для работы</cp:lastModifiedBy>
  <dcterms:created xsi:type="dcterms:W3CDTF">2020-11-19T12:04:43Z</dcterms:created>
  <dcterms:modified xsi:type="dcterms:W3CDTF">2020-11-19T12:05:09Z</dcterms:modified>
</cp:coreProperties>
</file>