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форм'!$A$2:$O$34</definedName>
  </definedNames>
  <calcPr calcId="124519"/>
</workbook>
</file>

<file path=xl/calcChain.xml><?xml version="1.0" encoding="utf-8"?>
<calcChain xmlns="http://schemas.openxmlformats.org/spreadsheetml/2006/main">
  <c r="H34" i="1"/>
  <c r="H33"/>
  <c r="J32"/>
  <c r="H32"/>
  <c r="J31"/>
  <c r="H31"/>
  <c r="J30"/>
  <c r="H30"/>
  <c r="J29"/>
  <c r="H29"/>
  <c r="G28"/>
  <c r="H28" s="1"/>
  <c r="F28"/>
  <c r="O27"/>
  <c r="M27"/>
  <c r="J27"/>
  <c r="H27"/>
  <c r="O26"/>
  <c r="M26"/>
  <c r="J26"/>
  <c r="H26"/>
  <c r="N25"/>
  <c r="L25"/>
  <c r="O25" s="1"/>
  <c r="K25"/>
  <c r="I25"/>
  <c r="G25"/>
  <c r="F25"/>
  <c r="E25"/>
  <c r="G24"/>
  <c r="H24" s="1"/>
  <c r="F24"/>
  <c r="G23"/>
  <c r="F23"/>
  <c r="N22"/>
  <c r="L22"/>
  <c r="K22"/>
  <c r="I22"/>
  <c r="G22"/>
  <c r="J22" s="1"/>
  <c r="F22"/>
  <c r="N21"/>
  <c r="L21"/>
  <c r="K21"/>
  <c r="I21"/>
  <c r="G21"/>
  <c r="J21" s="1"/>
  <c r="F21"/>
  <c r="N20"/>
  <c r="L20"/>
  <c r="K20"/>
  <c r="I20"/>
  <c r="G20"/>
  <c r="J20" s="1"/>
  <c r="F20"/>
  <c r="N19"/>
  <c r="L19"/>
  <c r="K19"/>
  <c r="I19"/>
  <c r="G19"/>
  <c r="J19" s="1"/>
  <c r="F19"/>
  <c r="N18"/>
  <c r="L18"/>
  <c r="O18" s="1"/>
  <c r="K18"/>
  <c r="I18"/>
  <c r="G18"/>
  <c r="J18" s="1"/>
  <c r="F18"/>
  <c r="N17"/>
  <c r="L17"/>
  <c r="O17" s="1"/>
  <c r="K17"/>
  <c r="I17"/>
  <c r="G17"/>
  <c r="J17" s="1"/>
  <c r="F17"/>
  <c r="N16"/>
  <c r="M16"/>
  <c r="L16"/>
  <c r="K16"/>
  <c r="I16"/>
  <c r="G16"/>
  <c r="J16" s="1"/>
  <c r="F16"/>
  <c r="N15"/>
  <c r="L15"/>
  <c r="O15" s="1"/>
  <c r="K15"/>
  <c r="I15"/>
  <c r="G15"/>
  <c r="J15" s="1"/>
  <c r="F15"/>
  <c r="N14"/>
  <c r="L14"/>
  <c r="O14" s="1"/>
  <c r="K14"/>
  <c r="M14" s="1"/>
  <c r="I14"/>
  <c r="G14"/>
  <c r="J14" s="1"/>
  <c r="F14"/>
  <c r="K9"/>
  <c r="M15" l="1"/>
  <c r="H18"/>
  <c r="H17"/>
  <c r="H19"/>
  <c r="O19"/>
  <c r="O20"/>
  <c r="O21"/>
  <c r="O22"/>
  <c r="H23"/>
  <c r="J25"/>
  <c r="M25"/>
  <c r="H14"/>
  <c r="H15"/>
  <c r="H16"/>
  <c r="M17"/>
  <c r="M18"/>
  <c r="M19"/>
  <c r="M20"/>
  <c r="M21"/>
  <c r="J28"/>
  <c r="H20"/>
  <c r="H21"/>
  <c r="M22"/>
  <c r="H25"/>
</calcChain>
</file>

<file path=xl/sharedStrings.xml><?xml version="1.0" encoding="utf-8"?>
<sst xmlns="http://schemas.openxmlformats.org/spreadsheetml/2006/main" count="79" uniqueCount="39">
  <si>
    <t xml:space="preserve">   ИТОГИ</t>
  </si>
  <si>
    <t xml:space="preserve">                социально-экономического развития Большеигнатовского района за январь - июнь  2020  года </t>
  </si>
  <si>
    <t xml:space="preserve">№ </t>
  </si>
  <si>
    <t>Наименование показателя</t>
  </si>
  <si>
    <t>Ед.изм.</t>
  </si>
  <si>
    <t>Период</t>
  </si>
  <si>
    <t>План на 2020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</si>
  <si>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</si>
  <si>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</si>
  <si>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</si>
  <si>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</si>
  <si>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</si>
  <si>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</si>
  <si>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</si>
  <si>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</si>
  <si>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</si>
  <si>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</si>
  <si>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</si>
  <si>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</si>
  <si>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</si>
  <si>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</si>
  <si>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</si>
  <si>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</si>
  <si>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01.01.2020 г. (на 01.07.2020 г.)</t>
  </si>
  <si>
    <t>Сохранность поголовья скота в сельскохозяйственных организациях в перерасчете на условные головы к уровню прошлого года (на 01.07.2020 г.)</t>
  </si>
  <si>
    <t>Объем  отгруж. товаров собственного производства:</t>
  </si>
  <si>
    <t>МУП "Жилищник"</t>
  </si>
  <si>
    <t>Большеигнатовский РЭС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</si>
  <si>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</si>
  <si>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</si>
  <si>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</si>
  <si>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</si>
  <si>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</si>
  <si>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</si>
  <si>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</si>
  <si>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 xml:space="preserve">Темп роста среднемесячной номинальной начисленной заработной платы  по крупным и средним предприятиям на 01.07.2020 г. 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</si>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</sst>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3" borderId="0" xfId="0" applyFill="1"/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2" fillId="5" borderId="7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4;&#1083;&#1103;%20&#1088;&#1072;&#1073;&#1086;&#1090;&#1099;/Desktop/&#1054;&#1058;&#1063;&#1045;&#1058;&#1053;&#1054;&#1057;&#1058;&#1068;%202020%20&#1075;/&#1048;&#1090;&#1086;&#1075;&#1080;%202020%20&#1075;/06%20&#1080;&#1102;&#1085;&#1100;%20%202020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июнь</v>
          </cell>
        </row>
        <row r="20">
          <cell r="B20">
            <v>10957.1</v>
          </cell>
          <cell r="C20">
            <v>12057.4</v>
          </cell>
          <cell r="E20">
            <v>11969.2</v>
          </cell>
          <cell r="G20">
            <v>1714.4</v>
          </cell>
          <cell r="H20">
            <v>1918.8000000000002</v>
          </cell>
          <cell r="J20">
            <v>1719.1</v>
          </cell>
        </row>
      </sheetData>
      <sheetData sheetId="1">
        <row r="15">
          <cell r="B15">
            <v>1883</v>
          </cell>
          <cell r="C15">
            <v>871.30000000000007</v>
          </cell>
          <cell r="E15">
            <v>1124.3999999999999</v>
          </cell>
          <cell r="G15">
            <v>320</v>
          </cell>
          <cell r="I15">
            <v>0</v>
          </cell>
          <cell r="J15">
            <v>191.1</v>
          </cell>
        </row>
      </sheetData>
      <sheetData sheetId="2"/>
      <sheetData sheetId="3">
        <row r="16">
          <cell r="B16">
            <v>159656</v>
          </cell>
          <cell r="C16">
            <v>143829</v>
          </cell>
          <cell r="E16">
            <v>160537</v>
          </cell>
          <cell r="G16">
            <v>29426</v>
          </cell>
          <cell r="H16">
            <v>19887</v>
          </cell>
          <cell r="J16">
            <v>29419</v>
          </cell>
        </row>
      </sheetData>
      <sheetData sheetId="4">
        <row r="15">
          <cell r="B15">
            <v>5319</v>
          </cell>
          <cell r="C15">
            <v>5705.3</v>
          </cell>
          <cell r="E15">
            <v>4374.7</v>
          </cell>
          <cell r="G15">
            <v>961</v>
          </cell>
          <cell r="H15">
            <v>983.59999999999991</v>
          </cell>
          <cell r="J15">
            <v>814</v>
          </cell>
        </row>
      </sheetData>
      <sheetData sheetId="5"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H16">
            <v>0</v>
          </cell>
          <cell r="J16" t="e">
            <v>#REF!</v>
          </cell>
        </row>
      </sheetData>
      <sheetData sheetId="6">
        <row r="15">
          <cell r="B15">
            <v>5319</v>
          </cell>
          <cell r="C15">
            <v>5705.3</v>
          </cell>
          <cell r="E15">
            <v>4374.7</v>
          </cell>
          <cell r="G15">
            <v>961</v>
          </cell>
          <cell r="H15">
            <v>983.6</v>
          </cell>
          <cell r="J15">
            <v>814</v>
          </cell>
        </row>
      </sheetData>
      <sheetData sheetId="7"/>
      <sheetData sheetId="8">
        <row r="15">
          <cell r="B15">
            <v>0</v>
          </cell>
          <cell r="C15">
            <v>0.9</v>
          </cell>
          <cell r="E15">
            <v>0.7</v>
          </cell>
          <cell r="G15">
            <v>0</v>
          </cell>
          <cell r="H15">
            <v>0.7</v>
          </cell>
          <cell r="J15">
            <v>0.5</v>
          </cell>
        </row>
      </sheetData>
      <sheetData sheetId="9">
        <row r="14">
          <cell r="B14">
            <v>40</v>
          </cell>
          <cell r="C14">
            <v>28.8</v>
          </cell>
          <cell r="E14">
            <v>69.899999999999991</v>
          </cell>
          <cell r="G14">
            <v>5</v>
          </cell>
          <cell r="H14">
            <v>0</v>
          </cell>
          <cell r="J14">
            <v>8.8000000000000007</v>
          </cell>
        </row>
      </sheetData>
      <sheetData sheetId="10"/>
      <sheetData sheetId="11"/>
      <sheetData sheetId="12">
        <row r="18">
          <cell r="B18">
            <v>120</v>
          </cell>
          <cell r="C18">
            <v>120.4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15">
          <cell r="C15">
            <v>100</v>
          </cell>
          <cell r="D15">
            <v>101.6</v>
          </cell>
        </row>
      </sheetData>
      <sheetData sheetId="21">
        <row r="15">
          <cell r="C15">
            <v>100</v>
          </cell>
          <cell r="D15">
            <v>111.8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4"/>
  <sheetViews>
    <sheetView tabSelected="1" view="pageBreakPreview" topLeftCell="A2" zoomScale="60" zoomScaleNormal="70" zoomScalePageLayoutView="30" workbookViewId="0">
      <selection activeCell="C41" sqref="C41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57" t="s">
        <v>0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</row>
    <row r="8" spans="1:15" ht="42" customHeight="1" thickBot="1">
      <c r="A8" s="7"/>
      <c r="B8" s="58" t="s">
        <v>1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</row>
    <row r="9" spans="1:15" ht="19.5" customHeight="1">
      <c r="A9" s="59" t="s">
        <v>2</v>
      </c>
      <c r="B9" s="62" t="s">
        <v>3</v>
      </c>
      <c r="C9" s="62" t="s">
        <v>4</v>
      </c>
      <c r="D9" s="62" t="s">
        <v>5</v>
      </c>
      <c r="E9" s="62" t="s">
        <v>6</v>
      </c>
      <c r="F9" s="65" t="s">
        <v>7</v>
      </c>
      <c r="G9" s="65"/>
      <c r="H9" s="65"/>
      <c r="I9" s="65"/>
      <c r="J9" s="65"/>
      <c r="K9" s="65" t="str">
        <f>[1]собст_д_ды!G4</f>
        <v xml:space="preserve">  в т.ч. июнь</v>
      </c>
      <c r="L9" s="65"/>
      <c r="M9" s="65"/>
      <c r="N9" s="65"/>
      <c r="O9" s="66"/>
    </row>
    <row r="10" spans="1:15" ht="16.5" customHeight="1">
      <c r="A10" s="60"/>
      <c r="B10" s="63"/>
      <c r="C10" s="63"/>
      <c r="D10" s="63"/>
      <c r="E10" s="51"/>
      <c r="F10" s="51" t="s">
        <v>8</v>
      </c>
      <c r="G10" s="51" t="s">
        <v>9</v>
      </c>
      <c r="H10" s="51" t="s">
        <v>10</v>
      </c>
      <c r="I10" s="51">
        <v>2019</v>
      </c>
      <c r="J10" s="51" t="s">
        <v>11</v>
      </c>
      <c r="K10" s="51" t="s">
        <v>8</v>
      </c>
      <c r="L10" s="51" t="s">
        <v>9</v>
      </c>
      <c r="M10" s="51" t="s">
        <v>10</v>
      </c>
      <c r="N10" s="51">
        <v>2019</v>
      </c>
      <c r="O10" s="53" t="s">
        <v>11</v>
      </c>
    </row>
    <row r="11" spans="1:15" ht="16.5" customHeight="1">
      <c r="A11" s="60"/>
      <c r="B11" s="63"/>
      <c r="C11" s="63"/>
      <c r="D11" s="63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3"/>
    </row>
    <row r="12" spans="1:15" ht="16.5" customHeight="1">
      <c r="A12" s="60"/>
      <c r="B12" s="63"/>
      <c r="C12" s="63"/>
      <c r="D12" s="63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3"/>
    </row>
    <row r="13" spans="1:15" ht="16.5" customHeight="1" thickBot="1">
      <c r="A13" s="61"/>
      <c r="B13" s="64"/>
      <c r="C13" s="64"/>
      <c r="D13" s="64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4"/>
    </row>
    <row r="14" spans="1:15" ht="48" customHeight="1">
      <c r="A14" s="8">
        <v>1</v>
      </c>
      <c r="B14" s="9" t="s">
        <v>12</v>
      </c>
      <c r="C14" s="10" t="s">
        <v>13</v>
      </c>
      <c r="D14" s="10" t="s">
        <v>14</v>
      </c>
      <c r="E14" s="11">
        <v>25508.6</v>
      </c>
      <c r="F14" s="12">
        <f>[1]собст_д_ды!B20</f>
        <v>10957.1</v>
      </c>
      <c r="G14" s="13">
        <f>[1]собст_д_ды!C20</f>
        <v>12057.4</v>
      </c>
      <c r="H14" s="12">
        <f t="shared" ref="H14:H21" si="0">IF(G14=0,0,G14/F14*100)</f>
        <v>110.04189064624764</v>
      </c>
      <c r="I14" s="12">
        <f>[1]собст_д_ды!E20</f>
        <v>11969.2</v>
      </c>
      <c r="J14" s="12">
        <f t="shared" ref="J14:J27" si="1">G14/I14*100</f>
        <v>100.73689135447648</v>
      </c>
      <c r="K14" s="12">
        <f>[1]собст_д_ды!G20</f>
        <v>1714.4</v>
      </c>
      <c r="L14" s="13">
        <f>[1]собст_д_ды!H20</f>
        <v>1918.8000000000002</v>
      </c>
      <c r="M14" s="12">
        <f t="shared" ref="M14:M21" si="2">IF(L14=0,0,L14/K14*100)</f>
        <v>111.92253849743349</v>
      </c>
      <c r="N14" s="13">
        <f>[1]собст_д_ды!J20</f>
        <v>1719.1</v>
      </c>
      <c r="O14" s="14">
        <f t="shared" ref="O14:O22" si="3">L14/N14*100</f>
        <v>111.61654354022454</v>
      </c>
    </row>
    <row r="15" spans="1:15" ht="58.5" customHeight="1">
      <c r="A15" s="15">
        <v>2</v>
      </c>
      <c r="B15" s="16" t="s">
        <v>15</v>
      </c>
      <c r="C15" s="17" t="s">
        <v>13</v>
      </c>
      <c r="D15" s="17" t="s">
        <v>14</v>
      </c>
      <c r="E15" s="18">
        <v>352730</v>
      </c>
      <c r="F15" s="18">
        <f>[1]розн_т_об!B16</f>
        <v>159656</v>
      </c>
      <c r="G15" s="19">
        <f>[1]розн_т_об!C16</f>
        <v>143829</v>
      </c>
      <c r="H15" s="20">
        <f t="shared" si="0"/>
        <v>90.086811645036818</v>
      </c>
      <c r="I15" s="18">
        <f>[1]розн_т_об!E16</f>
        <v>160537</v>
      </c>
      <c r="J15" s="21">
        <f t="shared" si="1"/>
        <v>89.592430405451708</v>
      </c>
      <c r="K15" s="18">
        <f>[1]розн_т_об!G16</f>
        <v>29426</v>
      </c>
      <c r="L15" s="20">
        <f>[1]розн_т_об!H16</f>
        <v>19887</v>
      </c>
      <c r="M15" s="20">
        <f t="shared" si="2"/>
        <v>67.583089784544285</v>
      </c>
      <c r="N15" s="18">
        <f>[1]розн_т_об!J16</f>
        <v>29419</v>
      </c>
      <c r="O15" s="22">
        <f t="shared" si="3"/>
        <v>67.599170604031414</v>
      </c>
    </row>
    <row r="16" spans="1:15" s="26" customFormat="1" ht="58.5" customHeight="1">
      <c r="A16" s="23">
        <v>3</v>
      </c>
      <c r="B16" s="16" t="s">
        <v>16</v>
      </c>
      <c r="C16" s="24" t="s">
        <v>17</v>
      </c>
      <c r="D16" s="25" t="s">
        <v>14</v>
      </c>
      <c r="E16" s="24">
        <v>3757</v>
      </c>
      <c r="F16" s="24">
        <f>[1]водка!B15</f>
        <v>1883</v>
      </c>
      <c r="G16" s="24">
        <f>[1]водка!C15</f>
        <v>871.30000000000007</v>
      </c>
      <c r="H16" s="21">
        <f t="shared" si="0"/>
        <v>46.271906532129584</v>
      </c>
      <c r="I16" s="24">
        <f>[1]водка!E15</f>
        <v>1124.3999999999999</v>
      </c>
      <c r="J16" s="21">
        <f t="shared" si="1"/>
        <v>77.490217004624711</v>
      </c>
      <c r="K16" s="24">
        <f>[1]водка!G15</f>
        <v>320</v>
      </c>
      <c r="L16" s="24">
        <f>[1]водка!H15</f>
        <v>0</v>
      </c>
      <c r="M16" s="24">
        <f>[1]водка!I15</f>
        <v>0</v>
      </c>
      <c r="N16" s="24">
        <f>[1]водка!J15</f>
        <v>191.1</v>
      </c>
      <c r="O16" s="22" t="e">
        <v>#DIV/0!</v>
      </c>
    </row>
    <row r="17" spans="1:21" ht="33.75" customHeight="1">
      <c r="A17" s="15">
        <v>4</v>
      </c>
      <c r="B17" s="16" t="s">
        <v>18</v>
      </c>
      <c r="C17" s="25" t="s">
        <v>19</v>
      </c>
      <c r="D17" s="17" t="s">
        <v>14</v>
      </c>
      <c r="E17" s="25">
        <v>9000</v>
      </c>
      <c r="F17" s="24">
        <f>[1]молоко_всего!B15</f>
        <v>5319</v>
      </c>
      <c r="G17" s="24">
        <f>[1]молоко_всего!C15</f>
        <v>5705.3</v>
      </c>
      <c r="H17" s="21">
        <f t="shared" si="0"/>
        <v>107.26264335401392</v>
      </c>
      <c r="I17" s="24">
        <f>[1]молоко_всего!E15</f>
        <v>4374.7</v>
      </c>
      <c r="J17" s="21">
        <f t="shared" si="1"/>
        <v>130.41579994056735</v>
      </c>
      <c r="K17" s="24">
        <f>[1]молоко_всего!G15</f>
        <v>961</v>
      </c>
      <c r="L17" s="24">
        <f>[1]молоко_всего!H15</f>
        <v>983.59999999999991</v>
      </c>
      <c r="M17" s="21">
        <f t="shared" si="2"/>
        <v>102.35171696149843</v>
      </c>
      <c r="N17" s="24">
        <f>[1]молоко_всего!J15</f>
        <v>814</v>
      </c>
      <c r="O17" s="22">
        <f t="shared" si="3"/>
        <v>120.83538083538083</v>
      </c>
    </row>
    <row r="18" spans="1:21" ht="30.75" customHeight="1">
      <c r="A18" s="55"/>
      <c r="B18" s="27" t="s">
        <v>20</v>
      </c>
      <c r="C18" s="25" t="s">
        <v>19</v>
      </c>
      <c r="D18" s="17" t="s">
        <v>14</v>
      </c>
      <c r="E18" s="25">
        <v>9000</v>
      </c>
      <c r="F18" s="24">
        <f>[1]молоко_СПК!B15</f>
        <v>5319</v>
      </c>
      <c r="G18" s="24">
        <f>[1]молоко_СПК!C15</f>
        <v>5705.3</v>
      </c>
      <c r="H18" s="21">
        <f t="shared" si="0"/>
        <v>107.26264335401392</v>
      </c>
      <c r="I18" s="24">
        <f>[1]молоко_СПК!E15</f>
        <v>4374.7</v>
      </c>
      <c r="J18" s="21">
        <f t="shared" si="1"/>
        <v>130.41579994056735</v>
      </c>
      <c r="K18" s="24">
        <f>[1]молоко_СПК!G15</f>
        <v>961</v>
      </c>
      <c r="L18" s="24">
        <f>[1]молоко_СПК!H15</f>
        <v>983.6</v>
      </c>
      <c r="M18" s="21">
        <f t="shared" si="2"/>
        <v>102.35171696149845</v>
      </c>
      <c r="N18" s="24">
        <f>[1]молоко_СПК!J15</f>
        <v>814</v>
      </c>
      <c r="O18" s="22">
        <f t="shared" si="3"/>
        <v>120.83538083538083</v>
      </c>
    </row>
    <row r="19" spans="1:21" ht="27.75" customHeight="1">
      <c r="A19" s="55"/>
      <c r="B19" s="27" t="s">
        <v>21</v>
      </c>
      <c r="C19" s="25" t="s">
        <v>19</v>
      </c>
      <c r="D19" s="17" t="s">
        <v>14</v>
      </c>
      <c r="E19" s="25"/>
      <c r="F19" s="24">
        <f>[1]молоко_советы!B16</f>
        <v>0</v>
      </c>
      <c r="G19" s="24">
        <f>[1]молоко_советы!C16</f>
        <v>0</v>
      </c>
      <c r="H19" s="21">
        <f t="shared" si="0"/>
        <v>0</v>
      </c>
      <c r="I19" s="24">
        <f>[1]молоко_советы!E16</f>
        <v>0</v>
      </c>
      <c r="J19" s="21" t="e">
        <f t="shared" si="1"/>
        <v>#DIV/0!</v>
      </c>
      <c r="K19" s="24">
        <f>[1]молоко_советы!G16</f>
        <v>0</v>
      </c>
      <c r="L19" s="24">
        <f>[1]молоко_советы!H16</f>
        <v>0</v>
      </c>
      <c r="M19" s="21">
        <f t="shared" si="2"/>
        <v>0</v>
      </c>
      <c r="N19" s="24" t="e">
        <f>[1]молоко_советы!J16</f>
        <v>#REF!</v>
      </c>
      <c r="O19" s="22" t="e">
        <f t="shared" si="3"/>
        <v>#REF!</v>
      </c>
    </row>
    <row r="20" spans="1:21" ht="36" customHeight="1">
      <c r="A20" s="15">
        <v>5</v>
      </c>
      <c r="B20" s="16" t="s">
        <v>22</v>
      </c>
      <c r="C20" s="25" t="s">
        <v>19</v>
      </c>
      <c r="D20" s="17" t="s">
        <v>14</v>
      </c>
      <c r="E20" s="25">
        <v>175</v>
      </c>
      <c r="F20" s="25">
        <f>F21+F22</f>
        <v>40</v>
      </c>
      <c r="G20" s="25">
        <f>G21+G22</f>
        <v>29.7</v>
      </c>
      <c r="H20" s="21">
        <f t="shared" si="0"/>
        <v>74.25</v>
      </c>
      <c r="I20" s="24">
        <f>I21+I22</f>
        <v>70.599999999999994</v>
      </c>
      <c r="J20" s="21">
        <f t="shared" si="1"/>
        <v>42.067988668555245</v>
      </c>
      <c r="K20" s="24">
        <f>K21+K22</f>
        <v>5</v>
      </c>
      <c r="L20" s="24">
        <f>L21+L22</f>
        <v>0.7</v>
      </c>
      <c r="M20" s="21">
        <f t="shared" si="2"/>
        <v>13.999999999999998</v>
      </c>
      <c r="N20" s="24">
        <f>N21+N22</f>
        <v>9.3000000000000007</v>
      </c>
      <c r="O20" s="22">
        <f t="shared" si="3"/>
        <v>7.5268817204301062</v>
      </c>
    </row>
    <row r="21" spans="1:21" ht="27.75" customHeight="1">
      <c r="A21" s="55"/>
      <c r="B21" s="27" t="s">
        <v>20</v>
      </c>
      <c r="C21" s="24" t="s">
        <v>19</v>
      </c>
      <c r="D21" s="17" t="s">
        <v>14</v>
      </c>
      <c r="E21" s="24">
        <v>175</v>
      </c>
      <c r="F21" s="24">
        <f>[1]мясо_СПК!B14</f>
        <v>40</v>
      </c>
      <c r="G21" s="24">
        <f>[1]мясо_СПК!C14</f>
        <v>28.8</v>
      </c>
      <c r="H21" s="21">
        <f t="shared" si="0"/>
        <v>72</v>
      </c>
      <c r="I21" s="24">
        <f>[1]мясо_СПК!E14</f>
        <v>69.899999999999991</v>
      </c>
      <c r="J21" s="21">
        <f t="shared" si="1"/>
        <v>41.201716738197433</v>
      </c>
      <c r="K21" s="24">
        <f>[1]мясо_СПК!G14</f>
        <v>5</v>
      </c>
      <c r="L21" s="24">
        <f>[1]мясо_СПК!H14</f>
        <v>0</v>
      </c>
      <c r="M21" s="21">
        <f t="shared" si="2"/>
        <v>0</v>
      </c>
      <c r="N21" s="24">
        <f>[1]мясо_СПК!J14</f>
        <v>8.8000000000000007</v>
      </c>
      <c r="O21" s="22">
        <f t="shared" si="3"/>
        <v>0</v>
      </c>
    </row>
    <row r="22" spans="1:21" ht="22.5" customHeight="1">
      <c r="A22" s="55"/>
      <c r="B22" s="27" t="s">
        <v>21</v>
      </c>
      <c r="C22" s="24" t="s">
        <v>19</v>
      </c>
      <c r="D22" s="17" t="s">
        <v>14</v>
      </c>
      <c r="E22" s="24"/>
      <c r="F22" s="24">
        <f>[1]мясо_советы!B15</f>
        <v>0</v>
      </c>
      <c r="G22" s="24">
        <f>[1]мясо_советы!C15</f>
        <v>0.9</v>
      </c>
      <c r="H22" s="21"/>
      <c r="I22" s="24">
        <f>[1]мясо_советы!E15</f>
        <v>0.7</v>
      </c>
      <c r="J22" s="21">
        <f t="shared" si="1"/>
        <v>128.57142857142858</v>
      </c>
      <c r="K22" s="24">
        <f>[1]мясо_советы!G15</f>
        <v>0</v>
      </c>
      <c r="L22" s="24">
        <f>[1]мясо_советы!H15</f>
        <v>0.7</v>
      </c>
      <c r="M22" s="21" t="e">
        <f>L22/K22*100</f>
        <v>#DIV/0!</v>
      </c>
      <c r="N22" s="24">
        <f>[1]мясо_советы!J15</f>
        <v>0.5</v>
      </c>
      <c r="O22" s="22">
        <f t="shared" si="3"/>
        <v>140</v>
      </c>
      <c r="P22" s="28"/>
      <c r="Q22" s="28"/>
      <c r="R22" s="28"/>
    </row>
    <row r="23" spans="1:21" ht="51" customHeight="1">
      <c r="A23" s="15">
        <v>6</v>
      </c>
      <c r="B23" s="16" t="s">
        <v>23</v>
      </c>
      <c r="C23" s="24" t="s">
        <v>10</v>
      </c>
      <c r="D23" s="17" t="s">
        <v>14</v>
      </c>
      <c r="E23" s="24">
        <v>100</v>
      </c>
      <c r="F23" s="24">
        <f>'[1]сохран.погол. во всех катег.'!C15</f>
        <v>100</v>
      </c>
      <c r="G23" s="24">
        <f>'[1]сохран.погол. во всех катег.'!D15</f>
        <v>101.6</v>
      </c>
      <c r="H23" s="21">
        <f>G23/F23*100</f>
        <v>101.6</v>
      </c>
      <c r="I23" s="24"/>
      <c r="J23" s="21"/>
      <c r="K23" s="24"/>
      <c r="L23" s="24"/>
      <c r="M23" s="21"/>
      <c r="N23" s="24"/>
      <c r="O23" s="22"/>
      <c r="P23" s="28"/>
      <c r="Q23" s="28"/>
      <c r="R23" s="28"/>
    </row>
    <row r="24" spans="1:21" ht="51" customHeight="1">
      <c r="A24" s="15"/>
      <c r="B24" s="27" t="s">
        <v>24</v>
      </c>
      <c r="C24" s="24" t="s">
        <v>10</v>
      </c>
      <c r="D24" s="17" t="s">
        <v>14</v>
      </c>
      <c r="E24" s="24">
        <v>100</v>
      </c>
      <c r="F24" s="24">
        <f>'[1]сохран.погол. в сель.хоз.'!C15</f>
        <v>100</v>
      </c>
      <c r="G24" s="24">
        <f>'[1]сохран.погол. в сель.хоз.'!D15</f>
        <v>111.8</v>
      </c>
      <c r="H24" s="21">
        <f>G24/F24*100</f>
        <v>111.79999999999998</v>
      </c>
      <c r="I24" s="24"/>
      <c r="J24" s="21"/>
      <c r="K24" s="24"/>
      <c r="L24" s="24"/>
      <c r="M24" s="21"/>
      <c r="N24" s="24"/>
      <c r="O24" s="22"/>
      <c r="P24" s="28"/>
      <c r="Q24" s="28"/>
      <c r="R24" s="28"/>
    </row>
    <row r="25" spans="1:21" ht="47.25" customHeight="1">
      <c r="A25" s="15">
        <v>7</v>
      </c>
      <c r="B25" s="16" t="s">
        <v>25</v>
      </c>
      <c r="C25" s="25" t="s">
        <v>13</v>
      </c>
      <c r="D25" s="17" t="s">
        <v>14</v>
      </c>
      <c r="E25" s="25">
        <f>E26+E27</f>
        <v>13268</v>
      </c>
      <c r="F25" s="25">
        <f>F26+F27</f>
        <v>7354</v>
      </c>
      <c r="G25" s="25">
        <f>G26+G27</f>
        <v>6589.1</v>
      </c>
      <c r="H25" s="25">
        <f>G25/F25*100</f>
        <v>89.59885776448192</v>
      </c>
      <c r="I25" s="25">
        <f>I26+I27</f>
        <v>2763.5</v>
      </c>
      <c r="J25" s="25">
        <f>G25/I25*100</f>
        <v>238.43314637235392</v>
      </c>
      <c r="K25" s="25">
        <f>K26+K27</f>
        <v>718</v>
      </c>
      <c r="L25" s="25">
        <f>L26+L27</f>
        <v>670</v>
      </c>
      <c r="M25" s="25">
        <f>L25/K25*100</f>
        <v>93.314763231197773</v>
      </c>
      <c r="N25" s="25">
        <f>N26+N27</f>
        <v>256.5</v>
      </c>
      <c r="O25" s="25">
        <f>L25/N25*100</f>
        <v>261.20857699805072</v>
      </c>
      <c r="P25" s="29"/>
      <c r="Q25" s="29"/>
      <c r="R25" s="29"/>
      <c r="S25" s="4"/>
      <c r="T25" s="4"/>
      <c r="U25" s="4"/>
    </row>
    <row r="26" spans="1:21" ht="46.5" customHeight="1">
      <c r="A26" s="15"/>
      <c r="B26" s="27" t="s">
        <v>26</v>
      </c>
      <c r="C26" s="25" t="s">
        <v>13</v>
      </c>
      <c r="D26" s="25" t="s">
        <v>14</v>
      </c>
      <c r="E26" s="25">
        <v>5386</v>
      </c>
      <c r="F26" s="25">
        <v>2965</v>
      </c>
      <c r="G26" s="30">
        <v>2200.1</v>
      </c>
      <c r="H26" s="21">
        <f>G26/F26%</f>
        <v>74.202360876897131</v>
      </c>
      <c r="I26" s="25">
        <v>2763.5</v>
      </c>
      <c r="J26" s="21">
        <f t="shared" si="1"/>
        <v>79.61280984259092</v>
      </c>
      <c r="K26" s="24">
        <v>285</v>
      </c>
      <c r="L26" s="24">
        <v>178</v>
      </c>
      <c r="M26" s="21">
        <f>L26/K26%</f>
        <v>62.456140350877192</v>
      </c>
      <c r="N26" s="24">
        <v>256.5</v>
      </c>
      <c r="O26" s="22">
        <f>L26/N26%</f>
        <v>69.395711500974656</v>
      </c>
      <c r="P26" s="31"/>
      <c r="Q26" s="31"/>
      <c r="R26" s="32"/>
      <c r="S26" s="4"/>
      <c r="T26" s="4"/>
      <c r="U26" s="4"/>
    </row>
    <row r="27" spans="1:21" ht="46.5" customHeight="1">
      <c r="A27" s="15"/>
      <c r="B27" s="27" t="s">
        <v>27</v>
      </c>
      <c r="C27" s="25" t="s">
        <v>13</v>
      </c>
      <c r="D27" s="25" t="s">
        <v>14</v>
      </c>
      <c r="E27" s="25">
        <v>7882</v>
      </c>
      <c r="F27" s="25">
        <v>4389</v>
      </c>
      <c r="G27" s="30">
        <v>4389</v>
      </c>
      <c r="H27" s="21">
        <f>G27/F27%</f>
        <v>100</v>
      </c>
      <c r="I27" s="25">
        <v>0</v>
      </c>
      <c r="J27" s="21" t="e">
        <f t="shared" si="1"/>
        <v>#DIV/0!</v>
      </c>
      <c r="K27" s="24">
        <v>433</v>
      </c>
      <c r="L27" s="24">
        <v>492</v>
      </c>
      <c r="M27" s="21">
        <f>L27/K27%</f>
        <v>113.62586605080831</v>
      </c>
      <c r="N27" s="24"/>
      <c r="O27" s="22" t="e">
        <f>L27/N27%</f>
        <v>#DIV/0!</v>
      </c>
      <c r="P27" s="31"/>
      <c r="Q27" s="31"/>
      <c r="R27" s="32"/>
      <c r="S27" s="4"/>
      <c r="T27" s="4"/>
      <c r="U27" s="4"/>
    </row>
    <row r="28" spans="1:21" ht="55.5" customHeight="1">
      <c r="A28" s="15">
        <v>8</v>
      </c>
      <c r="B28" s="16" t="s">
        <v>28</v>
      </c>
      <c r="C28" s="24" t="s">
        <v>29</v>
      </c>
      <c r="D28" s="24" t="s">
        <v>30</v>
      </c>
      <c r="E28" s="24">
        <v>520</v>
      </c>
      <c r="F28" s="24">
        <f>[1]Жилье!B18</f>
        <v>120</v>
      </c>
      <c r="G28" s="24">
        <f>[1]Жилье!C18</f>
        <v>120.4</v>
      </c>
      <c r="H28" s="21">
        <f t="shared" ref="H28:H34" si="4">G28/F28*100</f>
        <v>100.33333333333334</v>
      </c>
      <c r="I28" s="24">
        <v>29</v>
      </c>
      <c r="J28" s="21">
        <f>G28/I28*100</f>
        <v>415.17241379310343</v>
      </c>
      <c r="K28" s="25">
        <v>0</v>
      </c>
      <c r="L28" s="33"/>
      <c r="M28" s="21"/>
      <c r="N28" s="33"/>
      <c r="O28" s="34"/>
      <c r="P28" s="4"/>
      <c r="Q28" s="4"/>
      <c r="R28" s="4"/>
      <c r="S28" s="4"/>
      <c r="T28" s="4"/>
      <c r="U28" s="4"/>
    </row>
    <row r="29" spans="1:21" ht="40.5" customHeight="1">
      <c r="A29" s="15">
        <v>9</v>
      </c>
      <c r="B29" s="16" t="s">
        <v>31</v>
      </c>
      <c r="C29" s="24" t="s">
        <v>13</v>
      </c>
      <c r="D29" s="24" t="s">
        <v>30</v>
      </c>
      <c r="E29" s="24">
        <v>53212</v>
      </c>
      <c r="F29" s="24">
        <v>30212</v>
      </c>
      <c r="G29" s="24">
        <v>24401</v>
      </c>
      <c r="H29" s="21">
        <f t="shared" si="4"/>
        <v>80.765920826161789</v>
      </c>
      <c r="I29" s="24">
        <v>37323</v>
      </c>
      <c r="J29" s="21">
        <f>G29/I29*100</f>
        <v>65.377917102055022</v>
      </c>
      <c r="K29" s="35"/>
      <c r="L29" s="35"/>
      <c r="M29" s="21"/>
      <c r="N29" s="35"/>
      <c r="O29" s="36"/>
      <c r="Q29" s="56"/>
      <c r="R29" s="56"/>
      <c r="S29" s="56"/>
      <c r="T29" s="56"/>
      <c r="U29" s="56"/>
    </row>
    <row r="30" spans="1:21" ht="33.75" hidden="1" customHeight="1">
      <c r="A30" s="15">
        <v>10</v>
      </c>
      <c r="B30" s="37" t="s">
        <v>32</v>
      </c>
      <c r="C30" s="24" t="s">
        <v>33</v>
      </c>
      <c r="D30" s="24" t="s">
        <v>30</v>
      </c>
      <c r="E30" s="24"/>
      <c r="F30" s="24"/>
      <c r="G30" s="24"/>
      <c r="H30" s="21" t="e">
        <f t="shared" si="4"/>
        <v>#DIV/0!</v>
      </c>
      <c r="I30" s="24"/>
      <c r="J30" s="21" t="e">
        <f>G30/I30*100</f>
        <v>#DIV/0!</v>
      </c>
      <c r="K30" s="35"/>
      <c r="L30" s="35"/>
      <c r="M30" s="21"/>
      <c r="N30" s="35"/>
      <c r="O30" s="36"/>
    </row>
    <row r="31" spans="1:21" ht="47.25" hidden="1" customHeight="1">
      <c r="A31" s="15">
        <v>11</v>
      </c>
      <c r="B31" s="37" t="s">
        <v>34</v>
      </c>
      <c r="C31" s="38" t="s">
        <v>33</v>
      </c>
      <c r="D31" s="38" t="s">
        <v>30</v>
      </c>
      <c r="E31" s="38"/>
      <c r="F31" s="24">
        <v>74</v>
      </c>
      <c r="G31" s="24">
        <v>81</v>
      </c>
      <c r="H31" s="21">
        <f>F31/G31*100</f>
        <v>91.358024691358025</v>
      </c>
      <c r="I31" s="39"/>
      <c r="J31" s="21" t="e">
        <f>G31/I31*100</f>
        <v>#DIV/0!</v>
      </c>
      <c r="K31" s="35"/>
      <c r="L31" s="35"/>
      <c r="M31" s="21"/>
      <c r="N31" s="35"/>
      <c r="O31" s="36"/>
    </row>
    <row r="32" spans="1:21" ht="47.25" customHeight="1">
      <c r="A32" s="15">
        <v>10</v>
      </c>
      <c r="B32" s="16" t="s">
        <v>35</v>
      </c>
      <c r="C32" s="24" t="s">
        <v>10</v>
      </c>
      <c r="D32" s="24" t="s">
        <v>14</v>
      </c>
      <c r="E32" s="24">
        <v>109</v>
      </c>
      <c r="F32" s="24">
        <v>109</v>
      </c>
      <c r="G32" s="24">
        <v>113.9</v>
      </c>
      <c r="H32" s="21">
        <f>G32/F32*100</f>
        <v>104.49541284403669</v>
      </c>
      <c r="I32" s="39">
        <v>110.2</v>
      </c>
      <c r="J32" s="21">
        <f>G32/I32*100</f>
        <v>103.35753176043558</v>
      </c>
      <c r="K32" s="35"/>
      <c r="L32" s="35"/>
      <c r="M32" s="21"/>
      <c r="N32" s="35"/>
      <c r="O32" s="36"/>
    </row>
    <row r="33" spans="1:16" ht="123" customHeight="1">
      <c r="A33" s="40">
        <v>11</v>
      </c>
      <c r="B33" s="41" t="s">
        <v>36</v>
      </c>
      <c r="C33" s="25" t="s">
        <v>37</v>
      </c>
      <c r="D33" s="24" t="s">
        <v>30</v>
      </c>
      <c r="E33" s="24">
        <v>4</v>
      </c>
      <c r="F33" s="24">
        <v>2</v>
      </c>
      <c r="G33" s="24">
        <v>2</v>
      </c>
      <c r="H33" s="21">
        <f t="shared" si="4"/>
        <v>100</v>
      </c>
      <c r="I33" s="39"/>
      <c r="J33" s="21"/>
      <c r="K33" s="35"/>
      <c r="L33" s="35"/>
      <c r="M33" s="21"/>
      <c r="N33" s="35"/>
      <c r="O33" s="36"/>
      <c r="P33" s="42"/>
    </row>
    <row r="34" spans="1:16" ht="115.5" customHeight="1">
      <c r="A34" s="43">
        <v>12</v>
      </c>
      <c r="B34" s="44" t="s">
        <v>38</v>
      </c>
      <c r="C34" s="45" t="s">
        <v>37</v>
      </c>
      <c r="D34" s="46" t="s">
        <v>30</v>
      </c>
      <c r="E34" s="46">
        <v>4</v>
      </c>
      <c r="F34" s="46">
        <v>2</v>
      </c>
      <c r="G34" s="46">
        <v>2</v>
      </c>
      <c r="H34" s="47">
        <f t="shared" si="4"/>
        <v>100</v>
      </c>
      <c r="I34" s="48"/>
      <c r="J34" s="47"/>
      <c r="K34" s="49"/>
      <c r="L34" s="49"/>
      <c r="M34" s="21"/>
      <c r="N34" s="49"/>
      <c r="O34" s="50"/>
    </row>
  </sheetData>
  <mergeCells count="22"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  <mergeCell ref="Q29:U29"/>
    <mergeCell ref="G10:G13"/>
    <mergeCell ref="H10:H13"/>
    <mergeCell ref="I10:I13"/>
    <mergeCell ref="J10:J13"/>
    <mergeCell ref="K10:K13"/>
    <mergeCell ref="L10:L13"/>
    <mergeCell ref="M10:M13"/>
    <mergeCell ref="N10:N13"/>
    <mergeCell ref="O10:O13"/>
    <mergeCell ref="A18:A19"/>
    <mergeCell ref="A21:A22"/>
  </mergeCells>
  <pageMargins left="0.78740157480314965" right="0.78740157480314965" top="0.19685039370078741" bottom="0.19685039370078741" header="0.51181102362204722" footer="0.51181102362204722"/>
  <pageSetup paperSize="9" scale="51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2020-11-20T07:03:23Z</dcterms:created>
  <dcterms:modified xsi:type="dcterms:W3CDTF">2020-11-20T11:37:43Z</dcterms:modified>
</cp:coreProperties>
</file>