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J32"/>
  <c r="H32"/>
  <c r="J31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O25" s="1"/>
  <c r="K25"/>
  <c r="I25"/>
  <c r="G25"/>
  <c r="F25"/>
  <c r="E25"/>
  <c r="G24"/>
  <c r="H24" s="1"/>
  <c r="F24"/>
  <c r="G23"/>
  <c r="F23"/>
  <c r="N22"/>
  <c r="N20" s="1"/>
  <c r="L22"/>
  <c r="K22"/>
  <c r="K20" s="1"/>
  <c r="I22"/>
  <c r="G22"/>
  <c r="J22" s="1"/>
  <c r="F22"/>
  <c r="N21"/>
  <c r="L21"/>
  <c r="O21" s="1"/>
  <c r="K21"/>
  <c r="I21"/>
  <c r="G21"/>
  <c r="F21"/>
  <c r="I20"/>
  <c r="F20"/>
  <c r="N19"/>
  <c r="L19"/>
  <c r="O19" s="1"/>
  <c r="K19"/>
  <c r="I19"/>
  <c r="G19"/>
  <c r="F19"/>
  <c r="N18"/>
  <c r="L18"/>
  <c r="O18" s="1"/>
  <c r="K18"/>
  <c r="M18" s="1"/>
  <c r="I18"/>
  <c r="G18"/>
  <c r="J18" s="1"/>
  <c r="F18"/>
  <c r="N17"/>
  <c r="L17"/>
  <c r="O17" s="1"/>
  <c r="K17"/>
  <c r="I17"/>
  <c r="G17"/>
  <c r="F17"/>
  <c r="N16"/>
  <c r="M16"/>
  <c r="L16"/>
  <c r="K16"/>
  <c r="I16"/>
  <c r="G16"/>
  <c r="J16" s="1"/>
  <c r="F16"/>
  <c r="H16" s="1"/>
  <c r="N15"/>
  <c r="L15"/>
  <c r="O15" s="1"/>
  <c r="K15"/>
  <c r="I15"/>
  <c r="G15"/>
  <c r="J15" s="1"/>
  <c r="F15"/>
  <c r="N14"/>
  <c r="L14"/>
  <c r="K14"/>
  <c r="I14"/>
  <c r="G14"/>
  <c r="J14" s="1"/>
  <c r="F14"/>
  <c r="H14" s="1"/>
  <c r="K9"/>
  <c r="O14" l="1"/>
  <c r="H15"/>
  <c r="J17"/>
  <c r="M17"/>
  <c r="J19"/>
  <c r="M19"/>
  <c r="G20"/>
  <c r="J20" s="1"/>
  <c r="J21"/>
  <c r="M21"/>
  <c r="O22"/>
  <c r="H23"/>
  <c r="J25"/>
  <c r="M25"/>
  <c r="J28"/>
  <c r="M14"/>
  <c r="M15"/>
  <c r="H17"/>
  <c r="H18"/>
  <c r="H19"/>
  <c r="H20"/>
  <c r="L20"/>
  <c r="H21"/>
  <c r="M22"/>
  <c r="H25"/>
  <c r="O20" l="1"/>
  <c r="M20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<sst xmlns="http://schemas.openxmlformats.org/spreadsheetml/2006/main" count="79" uniqueCount="39">
  <si>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</si>
  <si>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июль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</si>
  <si>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</si>
  <si>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</si>
  <si>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</si>
  <si>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</si>
  <si>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</si>
  <si>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</si>
  <si>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</si>
  <si>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</si>
  <si>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</si>
  <si>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</si>
  <si>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</si>
  <si>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</si>
  <si>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</si>
  <si>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</si>
  <si>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</si>
  <si>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</si>
  <si>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</si>
  <si>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</si>
  <si>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</si>
  <si>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</si>
  <si>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</si>
  <si>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01.08.2020 г.)</t>
  </si>
  <si>
    <t>Сохранность поголовья скота в сельскохозяйственных организациях в перерасчете на условные головы к уровню прошлого года (на 01.08.2020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</si>
  <si>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</si>
  <si>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</si>
  <si>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</si>
  <si>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</si>
  <si>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</si>
  <si>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</si>
  <si>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</si>
  <si>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</si>
  <si>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</si>
  <si>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</si>
  <si>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01.08.2020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</si>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</sst>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7%20&#1080;&#1102;&#1083;&#1100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июль</v>
          </cell>
        </row>
        <row r="20">
          <cell r="B20">
            <v>13089.4</v>
          </cell>
          <cell r="C20">
            <v>14301.599999999999</v>
          </cell>
          <cell r="E20">
            <v>11969.2</v>
          </cell>
          <cell r="G20">
            <v>2132.3000000000002</v>
          </cell>
          <cell r="H20">
            <v>2244.1999999999998</v>
          </cell>
          <cell r="J20">
            <v>1719.1</v>
          </cell>
        </row>
      </sheetData>
      <sheetData sheetId="1">
        <row r="15">
          <cell r="B15">
            <v>2197</v>
          </cell>
          <cell r="C15">
            <v>871.30000000000007</v>
          </cell>
          <cell r="E15">
            <v>1311.8999999999999</v>
          </cell>
          <cell r="G15">
            <v>314</v>
          </cell>
          <cell r="I15">
            <v>0</v>
          </cell>
          <cell r="J15">
            <v>187.5</v>
          </cell>
        </row>
      </sheetData>
      <sheetData sheetId="2"/>
      <sheetData sheetId="3">
        <row r="15">
          <cell r="B15">
            <v>189812</v>
          </cell>
          <cell r="C15">
            <v>221097</v>
          </cell>
          <cell r="E15">
            <v>191413</v>
          </cell>
          <cell r="G15">
            <v>30156</v>
          </cell>
          <cell r="H15">
            <v>37905</v>
          </cell>
          <cell r="J15">
            <v>30876</v>
          </cell>
        </row>
      </sheetData>
      <sheetData sheetId="4">
        <row r="15">
          <cell r="B15">
            <v>6237</v>
          </cell>
          <cell r="C15">
            <v>6630.0999999999995</v>
          </cell>
          <cell r="E15">
            <v>5082.7</v>
          </cell>
          <cell r="G15">
            <v>918</v>
          </cell>
          <cell r="H15">
            <v>924.8</v>
          </cell>
          <cell r="J15">
            <v>708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6237</v>
          </cell>
          <cell r="C15">
            <v>6630.0999999999995</v>
          </cell>
          <cell r="E15">
            <v>5082.6999999999989</v>
          </cell>
          <cell r="G15">
            <v>918</v>
          </cell>
          <cell r="H15">
            <v>924.8</v>
          </cell>
          <cell r="J15">
            <v>708</v>
          </cell>
        </row>
      </sheetData>
      <sheetData sheetId="7"/>
      <sheetData sheetId="8">
        <row r="15">
          <cell r="B15">
            <v>0</v>
          </cell>
          <cell r="C15">
            <v>0.9</v>
          </cell>
          <cell r="E15">
            <v>1.5</v>
          </cell>
          <cell r="G15">
            <v>0</v>
          </cell>
          <cell r="H15">
            <v>0</v>
          </cell>
          <cell r="J15">
            <v>0.8</v>
          </cell>
        </row>
      </sheetData>
      <sheetData sheetId="9">
        <row r="14">
          <cell r="B14">
            <v>86</v>
          </cell>
          <cell r="C14">
            <v>30.400000000000002</v>
          </cell>
          <cell r="E14">
            <v>93.3</v>
          </cell>
          <cell r="G14">
            <v>22</v>
          </cell>
          <cell r="H14">
            <v>1.6</v>
          </cell>
          <cell r="J14">
            <v>23.4</v>
          </cell>
        </row>
      </sheetData>
      <sheetData sheetId="10"/>
      <sheetData sheetId="11"/>
      <sheetData sheetId="12">
        <row r="18">
          <cell r="B18">
            <v>120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100.6</v>
          </cell>
        </row>
      </sheetData>
      <sheetData sheetId="21">
        <row r="15">
          <cell r="C15">
            <v>100</v>
          </cell>
          <cell r="D15">
            <v>108.9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2" zoomScale="60" zoomScaleNormal="70" zoomScalePageLayoutView="30" workbookViewId="0">
      <selection activeCell="B35" sqref="B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июль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13089.4</v>
      </c>
      <c r="G14" s="13">
        <f>[1]собст_д_ды!C20</f>
        <v>14301.599999999999</v>
      </c>
      <c r="H14" s="12">
        <f t="shared" ref="H14:H21" si="0">IF(G14=0,0,G14/F14*100)</f>
        <v>109.26092869039068</v>
      </c>
      <c r="I14" s="12">
        <f>[1]собст_д_ды!E20</f>
        <v>11969.2</v>
      </c>
      <c r="J14" s="12">
        <f t="shared" ref="J14:J27" si="1">G14/I14*100</f>
        <v>119.48668248504492</v>
      </c>
      <c r="K14" s="12">
        <f>[1]собст_д_ды!G20</f>
        <v>2132.3000000000002</v>
      </c>
      <c r="L14" s="13">
        <f>[1]собст_д_ды!H20</f>
        <v>2244.1999999999998</v>
      </c>
      <c r="M14" s="12">
        <f t="shared" ref="M14:M21" si="2">IF(L14=0,0,L14/K14*100)</f>
        <v>105.24785442948928</v>
      </c>
      <c r="N14" s="13">
        <f>[1]собст_д_ды!J20</f>
        <v>1719.1</v>
      </c>
      <c r="O14" s="14">
        <f t="shared" ref="O14:O22" si="3">L14/N14*100</f>
        <v>130.54505264382524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189812</v>
      </c>
      <c r="G15" s="19">
        <f>[1]розн_т_об!C15</f>
        <v>221097</v>
      </c>
      <c r="H15" s="20">
        <f t="shared" si="0"/>
        <v>116.48209807599098</v>
      </c>
      <c r="I15" s="18">
        <f>[1]розн_т_об!E15</f>
        <v>191413</v>
      </c>
      <c r="J15" s="21">
        <f t="shared" si="1"/>
        <v>115.50782862188042</v>
      </c>
      <c r="K15" s="18">
        <f>[1]розн_т_об!G15</f>
        <v>30156</v>
      </c>
      <c r="L15" s="20">
        <f>[1]розн_т_об!H15</f>
        <v>37905</v>
      </c>
      <c r="M15" s="20">
        <f t="shared" si="2"/>
        <v>125.69637883008356</v>
      </c>
      <c r="N15" s="18">
        <f>[1]розн_т_об!J15</f>
        <v>30876</v>
      </c>
      <c r="O15" s="22">
        <f t="shared" si="3"/>
        <v>122.76525456665371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2197</v>
      </c>
      <c r="G16" s="24">
        <f>[1]водка!C15</f>
        <v>871.30000000000007</v>
      </c>
      <c r="H16" s="21">
        <f t="shared" si="0"/>
        <v>39.658625398270367</v>
      </c>
      <c r="I16" s="24">
        <f>[1]водка!E15</f>
        <v>1311.8999999999999</v>
      </c>
      <c r="J16" s="21">
        <f t="shared" si="1"/>
        <v>66.415123103895127</v>
      </c>
      <c r="K16" s="24">
        <f>[1]водка!G15</f>
        <v>314</v>
      </c>
      <c r="L16" s="24">
        <f>[1]водка!H15</f>
        <v>0</v>
      </c>
      <c r="M16" s="24">
        <f>[1]водка!I15</f>
        <v>0</v>
      </c>
      <c r="N16" s="24">
        <f>[1]водка!J15</f>
        <v>187.5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6237</v>
      </c>
      <c r="G17" s="24">
        <f>[1]молоко_всего!C15</f>
        <v>6630.0999999999995</v>
      </c>
      <c r="H17" s="21">
        <f t="shared" si="0"/>
        <v>106.30270963604296</v>
      </c>
      <c r="I17" s="24">
        <f>[1]молоко_всего!E15</f>
        <v>5082.7</v>
      </c>
      <c r="J17" s="21">
        <f t="shared" si="1"/>
        <v>130.44444881657387</v>
      </c>
      <c r="K17" s="24">
        <f>[1]молоко_всего!G15</f>
        <v>918</v>
      </c>
      <c r="L17" s="24">
        <f>[1]молоко_всего!H15</f>
        <v>924.8</v>
      </c>
      <c r="M17" s="21">
        <f t="shared" si="2"/>
        <v>100.74074074074073</v>
      </c>
      <c r="N17" s="24">
        <f>[1]молоко_всего!J15</f>
        <v>708</v>
      </c>
      <c r="O17" s="22">
        <f t="shared" si="3"/>
        <v>130.62146892655366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6237</v>
      </c>
      <c r="G18" s="24">
        <f>[1]молоко_СПК!C15</f>
        <v>6630.0999999999995</v>
      </c>
      <c r="H18" s="21">
        <f t="shared" si="0"/>
        <v>106.30270963604296</v>
      </c>
      <c r="I18" s="24">
        <f>[1]молоко_СПК!E15</f>
        <v>5082.6999999999989</v>
      </c>
      <c r="J18" s="21">
        <f t="shared" si="1"/>
        <v>130.4444488165739</v>
      </c>
      <c r="K18" s="24">
        <f>[1]молоко_СПК!G15</f>
        <v>918</v>
      </c>
      <c r="L18" s="24">
        <f>[1]молоко_СПК!H15</f>
        <v>924.8</v>
      </c>
      <c r="M18" s="21">
        <f t="shared" si="2"/>
        <v>100.74074074074073</v>
      </c>
      <c r="N18" s="24">
        <f>[1]молоко_СПК!J15</f>
        <v>708</v>
      </c>
      <c r="O18" s="22">
        <f t="shared" si="3"/>
        <v>130.62146892655366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v>173</v>
      </c>
      <c r="F20" s="25">
        <f>F21+F22</f>
        <v>86</v>
      </c>
      <c r="G20" s="25">
        <f>G21+G22</f>
        <v>31.3</v>
      </c>
      <c r="H20" s="21">
        <f t="shared" si="0"/>
        <v>36.395348837209305</v>
      </c>
      <c r="I20" s="24">
        <f>I21+I22</f>
        <v>94.8</v>
      </c>
      <c r="J20" s="21">
        <f t="shared" si="1"/>
        <v>33.016877637130804</v>
      </c>
      <c r="K20" s="24">
        <f>K21+K22</f>
        <v>22</v>
      </c>
      <c r="L20" s="24">
        <f>L21+L22</f>
        <v>1.6</v>
      </c>
      <c r="M20" s="21">
        <f t="shared" si="2"/>
        <v>7.2727272727272734</v>
      </c>
      <c r="N20" s="24">
        <f>N21+N22</f>
        <v>24.2</v>
      </c>
      <c r="O20" s="22">
        <f t="shared" si="3"/>
        <v>6.6115702479338845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173</v>
      </c>
      <c r="F21" s="24">
        <f>[1]мясо_СПК!B14</f>
        <v>86</v>
      </c>
      <c r="G21" s="24">
        <f>[1]мясо_СПК!C14</f>
        <v>30.400000000000002</v>
      </c>
      <c r="H21" s="21">
        <f t="shared" si="0"/>
        <v>35.348837209302332</v>
      </c>
      <c r="I21" s="24">
        <f>[1]мясо_СПК!E14</f>
        <v>93.3</v>
      </c>
      <c r="J21" s="21">
        <f t="shared" si="1"/>
        <v>32.583065380493039</v>
      </c>
      <c r="K21" s="24">
        <f>[1]мясо_СПК!G14</f>
        <v>22</v>
      </c>
      <c r="L21" s="24">
        <f>[1]мясо_СПК!H14</f>
        <v>1.6</v>
      </c>
      <c r="M21" s="21">
        <f t="shared" si="2"/>
        <v>7.2727272727272734</v>
      </c>
      <c r="N21" s="24">
        <f>[1]мясо_СПК!J14</f>
        <v>23.4</v>
      </c>
      <c r="O21" s="22">
        <f t="shared" si="3"/>
        <v>6.8376068376068382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0.9</v>
      </c>
      <c r="H22" s="21"/>
      <c r="I22" s="24">
        <f>[1]мясо_советы!E15</f>
        <v>1.5</v>
      </c>
      <c r="J22" s="21">
        <f t="shared" si="1"/>
        <v>60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0.8</v>
      </c>
      <c r="O22" s="22">
        <f t="shared" si="3"/>
        <v>0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100.6</v>
      </c>
      <c r="H23" s="21">
        <f>G23/F23*100</f>
        <v>100.6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108.9</v>
      </c>
      <c r="H24" s="21">
        <f>G24/F24*100</f>
        <v>108.89999999999999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7606</v>
      </c>
      <c r="G25" s="25">
        <f>G26+G27</f>
        <v>7290.1</v>
      </c>
      <c r="H25" s="25">
        <f>G25/F25*100</f>
        <v>95.846699973704972</v>
      </c>
      <c r="I25" s="25">
        <f>I26+I27</f>
        <v>2956.6</v>
      </c>
      <c r="J25" s="25">
        <f>G25/I25*100</f>
        <v>246.57038490157618</v>
      </c>
      <c r="K25" s="25">
        <f>K26+K27</f>
        <v>742</v>
      </c>
      <c r="L25" s="25">
        <f>L26+L27</f>
        <v>701</v>
      </c>
      <c r="M25" s="25">
        <f>L25/K25*100</f>
        <v>94.474393530997304</v>
      </c>
      <c r="N25" s="25">
        <f>N26+N27</f>
        <v>193.1</v>
      </c>
      <c r="O25" s="25">
        <f>L25/N25*100</f>
        <v>363.02433972035215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3241</v>
      </c>
      <c r="G26" s="30">
        <v>2405.1</v>
      </c>
      <c r="H26" s="21">
        <f>G26/F26%</f>
        <v>74.208577599506327</v>
      </c>
      <c r="I26" s="25">
        <v>2956.6</v>
      </c>
      <c r="J26" s="21">
        <f t="shared" si="1"/>
        <v>81.346817290130559</v>
      </c>
      <c r="K26" s="24">
        <v>276</v>
      </c>
      <c r="L26" s="24">
        <v>205</v>
      </c>
      <c r="M26" s="21">
        <f>L26/K26%</f>
        <v>74.275362318840592</v>
      </c>
      <c r="N26" s="24">
        <v>193.1</v>
      </c>
      <c r="O26" s="22">
        <f>L26/N26%</f>
        <v>106.16261004660797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4365</v>
      </c>
      <c r="G27" s="30">
        <v>4885</v>
      </c>
      <c r="H27" s="21">
        <f>G27/F27%</f>
        <v>111.91294387170676</v>
      </c>
      <c r="I27" s="25">
        <v>0</v>
      </c>
      <c r="J27" s="21" t="e">
        <f t="shared" si="1"/>
        <v>#DIV/0!</v>
      </c>
      <c r="K27" s="24">
        <v>466</v>
      </c>
      <c r="L27" s="24">
        <v>496</v>
      </c>
      <c r="M27" s="21">
        <f>L27/K27%</f>
        <v>106.43776824034335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120</v>
      </c>
      <c r="G28" s="24">
        <f>[1]Жилье!C18</f>
        <v>120.4</v>
      </c>
      <c r="H28" s="21">
        <f t="shared" ref="H28:H34" si="4">G28/F28*100</f>
        <v>100.33333333333334</v>
      </c>
      <c r="I28" s="24">
        <v>29</v>
      </c>
      <c r="J28" s="21">
        <f>G28/I28*100</f>
        <v>415.17241379310343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30212</v>
      </c>
      <c r="G29" s="24">
        <v>24401</v>
      </c>
      <c r="H29" s="21">
        <f t="shared" si="4"/>
        <v>80.765920826161789</v>
      </c>
      <c r="I29" s="24">
        <v>37323</v>
      </c>
      <c r="J29" s="21">
        <f>G29/I29*100</f>
        <v>65.377917102055022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 t="e">
        <f>G31/I31*100</f>
        <v>#DIV/0!</v>
      </c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115</v>
      </c>
      <c r="H32" s="21">
        <f>G32/F32*100</f>
        <v>105.50458715596329</v>
      </c>
      <c r="I32" s="39"/>
      <c r="J32" s="21" t="e">
        <f>G32/I32*100</f>
        <v>#DIV/0!</v>
      </c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2</v>
      </c>
      <c r="G33" s="24">
        <v>2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2</v>
      </c>
      <c r="G34" s="46">
        <v>2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2020-11-20T07:04:39Z</dcterms:created>
  <dcterms:modified xsi:type="dcterms:W3CDTF">2020-11-20T11:37:59Z</dcterms:modified>
</cp:coreProperties>
</file>