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J32"/>
  <c r="H32"/>
  <c r="J31"/>
  <c r="H31"/>
  <c r="J30"/>
  <c r="H30"/>
  <c r="J29"/>
  <c r="H29"/>
  <c r="G28"/>
  <c r="H28" s="1"/>
  <c r="F28"/>
  <c r="O27"/>
  <c r="M27"/>
  <c r="J27"/>
  <c r="H27"/>
  <c r="O26"/>
  <c r="M26"/>
  <c r="J26"/>
  <c r="H26"/>
  <c r="N25"/>
  <c r="L25"/>
  <c r="K25"/>
  <c r="I25"/>
  <c r="G25"/>
  <c r="J25" s="1"/>
  <c r="F25"/>
  <c r="H25" s="1"/>
  <c r="E25"/>
  <c r="G24"/>
  <c r="F24"/>
  <c r="G23"/>
  <c r="H23" s="1"/>
  <c r="F23"/>
  <c r="N22"/>
  <c r="L22"/>
  <c r="O22" s="1"/>
  <c r="K22"/>
  <c r="I22"/>
  <c r="I20" s="1"/>
  <c r="G22"/>
  <c r="F22"/>
  <c r="F20" s="1"/>
  <c r="H20" s="1"/>
  <c r="N21"/>
  <c r="L21"/>
  <c r="O21" s="1"/>
  <c r="K21"/>
  <c r="I21"/>
  <c r="G21"/>
  <c r="J21" s="1"/>
  <c r="F21"/>
  <c r="N20"/>
  <c r="G20"/>
  <c r="N19"/>
  <c r="L19"/>
  <c r="K19"/>
  <c r="I19"/>
  <c r="G19"/>
  <c r="J19" s="1"/>
  <c r="F19"/>
  <c r="N18"/>
  <c r="L18"/>
  <c r="K18"/>
  <c r="I18"/>
  <c r="G18"/>
  <c r="J18" s="1"/>
  <c r="F18"/>
  <c r="H18" s="1"/>
  <c r="N17"/>
  <c r="L17"/>
  <c r="O17" s="1"/>
  <c r="K17"/>
  <c r="I17"/>
  <c r="G17"/>
  <c r="J17" s="1"/>
  <c r="F17"/>
  <c r="N16"/>
  <c r="M16"/>
  <c r="L16"/>
  <c r="K16"/>
  <c r="I16"/>
  <c r="G16"/>
  <c r="F16"/>
  <c r="N15"/>
  <c r="L15"/>
  <c r="O15" s="1"/>
  <c r="K15"/>
  <c r="M15" s="1"/>
  <c r="I15"/>
  <c r="G15"/>
  <c r="J15" s="1"/>
  <c r="F15"/>
  <c r="N14"/>
  <c r="L14"/>
  <c r="O14" s="1"/>
  <c r="K14"/>
  <c r="I14"/>
  <c r="G14"/>
  <c r="F14"/>
  <c r="K9"/>
  <c r="J20" l="1"/>
  <c r="J14"/>
  <c r="M14"/>
  <c r="J16"/>
  <c r="H17"/>
  <c r="O18"/>
  <c r="H19"/>
  <c r="O19"/>
  <c r="L20"/>
  <c r="O20" s="1"/>
  <c r="H21"/>
  <c r="J22"/>
  <c r="M22"/>
  <c r="H24"/>
  <c r="O25"/>
  <c r="H14"/>
  <c r="H15"/>
  <c r="H16"/>
  <c r="M17"/>
  <c r="M18"/>
  <c r="M19"/>
  <c r="K20"/>
  <c r="M20"/>
  <c r="M21"/>
  <c r="M25"/>
  <c r="J28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<sst xmlns="http://schemas.openxmlformats.org/spreadsheetml/2006/main" count="79" uniqueCount="39">
  <si>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</si>
  <si>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август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</si>
  <si>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</si>
  <si>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</si>
  <si>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</si>
  <si>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</si>
  <si>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</si>
  <si>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</si>
  <si>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</si>
  <si>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</si>
  <si>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</si>
  <si>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</si>
  <si>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</si>
  <si>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</si>
  <si>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</si>
  <si>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</si>
  <si>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</si>
  <si>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</si>
  <si>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</si>
  <si>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</si>
  <si>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</si>
  <si>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</si>
  <si>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</si>
  <si>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01.09.2020 г.)</t>
  </si>
  <si>
    <t>Сохранность поголовья скота в сельскохозяйственных организациях в перерасчете на условные головы к уровню прошлого года (на 01.09.2020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</si>
  <si>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</si>
  <si>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</si>
  <si>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</si>
  <si>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</si>
  <si>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</si>
  <si>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</si>
  <si>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</si>
  <si>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</si>
  <si>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</si>
  <si>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</si>
  <si>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01.08.2020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</si>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</sst>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8;&#1090;&#1086;&#1075;&#1080;%20&#1085;&#1072;%2001.09.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август</v>
          </cell>
        </row>
        <row r="20">
          <cell r="B20">
            <v>15108.800000000001</v>
          </cell>
          <cell r="C20">
            <v>16769.2</v>
          </cell>
          <cell r="E20">
            <v>16587.399999999998</v>
          </cell>
          <cell r="G20">
            <v>2019.4</v>
          </cell>
          <cell r="H20">
            <v>2467.6</v>
          </cell>
          <cell r="J20">
            <v>2029</v>
          </cell>
        </row>
      </sheetData>
      <sheetData sheetId="1">
        <row r="15">
          <cell r="B15">
            <v>2518</v>
          </cell>
          <cell r="C15">
            <v>871.30000000000007</v>
          </cell>
          <cell r="E15">
            <v>1503.6</v>
          </cell>
          <cell r="G15">
            <v>321</v>
          </cell>
          <cell r="I15">
            <v>0</v>
          </cell>
          <cell r="J15">
            <v>191.7</v>
          </cell>
        </row>
      </sheetData>
      <sheetData sheetId="2"/>
      <sheetData sheetId="3">
        <row r="15">
          <cell r="B15">
            <v>220925</v>
          </cell>
          <cell r="C15">
            <v>257775</v>
          </cell>
          <cell r="E15">
            <v>221077</v>
          </cell>
          <cell r="G15">
            <v>31113</v>
          </cell>
          <cell r="H15">
            <v>36678</v>
          </cell>
          <cell r="J15">
            <v>29664</v>
          </cell>
        </row>
      </sheetData>
      <sheetData sheetId="4">
        <row r="15">
          <cell r="B15">
            <v>7109</v>
          </cell>
          <cell r="C15">
            <v>7520.1999999999989</v>
          </cell>
          <cell r="E15">
            <v>5802.1</v>
          </cell>
          <cell r="G15">
            <v>872</v>
          </cell>
          <cell r="H15">
            <v>890.1</v>
          </cell>
          <cell r="J15">
            <v>719.40000000000009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7109</v>
          </cell>
          <cell r="C15">
            <v>7520.1999999999989</v>
          </cell>
          <cell r="E15">
            <v>5802.1</v>
          </cell>
          <cell r="G15">
            <v>872</v>
          </cell>
          <cell r="H15">
            <v>890.1</v>
          </cell>
          <cell r="J15">
            <v>719.40000000000009</v>
          </cell>
        </row>
      </sheetData>
      <sheetData sheetId="7"/>
      <sheetData sheetId="8">
        <row r="15">
          <cell r="B15">
            <v>0</v>
          </cell>
          <cell r="C15">
            <v>1</v>
          </cell>
          <cell r="E15">
            <v>1.8</v>
          </cell>
          <cell r="G15">
            <v>0</v>
          </cell>
          <cell r="H15">
            <v>0.1</v>
          </cell>
          <cell r="J15">
            <v>0.3</v>
          </cell>
        </row>
      </sheetData>
      <sheetData sheetId="9">
        <row r="14">
          <cell r="B14">
            <v>108</v>
          </cell>
          <cell r="C14">
            <v>30.400000000000002</v>
          </cell>
          <cell r="E14">
            <v>120.8</v>
          </cell>
          <cell r="G14">
            <v>22</v>
          </cell>
          <cell r="H14">
            <v>0</v>
          </cell>
          <cell r="J14">
            <v>27.5</v>
          </cell>
        </row>
      </sheetData>
      <sheetData sheetId="10"/>
      <sheetData sheetId="11"/>
      <sheetData sheetId="12">
        <row r="18">
          <cell r="B18">
            <v>120</v>
          </cell>
          <cell r="C18">
            <v>120.4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100.3</v>
          </cell>
        </row>
      </sheetData>
      <sheetData sheetId="21">
        <row r="15">
          <cell r="C15">
            <v>100</v>
          </cell>
          <cell r="D15">
            <v>108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A2" zoomScale="60" zoomScaleNormal="70" zoomScalePageLayoutView="30" workbookViewId="0">
      <selection activeCell="B34" sqref="B3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август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15108.800000000001</v>
      </c>
      <c r="G14" s="13">
        <f>[1]собст_д_ды!C20</f>
        <v>16769.2</v>
      </c>
      <c r="H14" s="12">
        <f t="shared" ref="H14:H21" si="0">IF(G14=0,0,G14/F14*100)</f>
        <v>110.98962194217938</v>
      </c>
      <c r="I14" s="12">
        <f>[1]собст_д_ды!E20</f>
        <v>16587.399999999998</v>
      </c>
      <c r="J14" s="12">
        <f t="shared" ref="J14:J27" si="1">G14/I14*100</f>
        <v>101.09601263609729</v>
      </c>
      <c r="K14" s="12">
        <f>[1]собст_д_ды!G20</f>
        <v>2019.4</v>
      </c>
      <c r="L14" s="13">
        <f>[1]собст_д_ды!H20</f>
        <v>2467.6</v>
      </c>
      <c r="M14" s="12">
        <f t="shared" ref="M14:M21" si="2">IF(L14=0,0,L14/K14*100)</f>
        <v>122.19471130038625</v>
      </c>
      <c r="N14" s="13">
        <f>[1]собст_д_ды!J20</f>
        <v>2029</v>
      </c>
      <c r="O14" s="14">
        <f t="shared" ref="O14:O22" si="3">L14/N14*100</f>
        <v>121.61655988171513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[1]розн_т_об!B15</f>
        <v>220925</v>
      </c>
      <c r="G15" s="19">
        <f>[1]розн_т_об!C15</f>
        <v>257775</v>
      </c>
      <c r="H15" s="20">
        <f t="shared" si="0"/>
        <v>116.67986873373317</v>
      </c>
      <c r="I15" s="18">
        <f>[1]розн_т_об!E15</f>
        <v>221077</v>
      </c>
      <c r="J15" s="21">
        <f t="shared" si="1"/>
        <v>116.59964627708899</v>
      </c>
      <c r="K15" s="18">
        <f>[1]розн_т_об!G15</f>
        <v>31113</v>
      </c>
      <c r="L15" s="20">
        <f>[1]розн_т_об!H15</f>
        <v>36678</v>
      </c>
      <c r="M15" s="20">
        <f t="shared" si="2"/>
        <v>117.88641403914761</v>
      </c>
      <c r="N15" s="18">
        <f>[1]розн_т_об!J15</f>
        <v>29664</v>
      </c>
      <c r="O15" s="22">
        <f t="shared" si="3"/>
        <v>123.64482200647248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2518</v>
      </c>
      <c r="G16" s="24">
        <f>[1]водка!C15</f>
        <v>871.30000000000007</v>
      </c>
      <c r="H16" s="21">
        <f t="shared" si="0"/>
        <v>34.602859412231936</v>
      </c>
      <c r="I16" s="24">
        <f>[1]водка!E15</f>
        <v>1503.6</v>
      </c>
      <c r="J16" s="21">
        <f t="shared" si="1"/>
        <v>57.947592444799156</v>
      </c>
      <c r="K16" s="24">
        <f>[1]водка!G15</f>
        <v>321</v>
      </c>
      <c r="L16" s="24">
        <f>[1]водка!H15</f>
        <v>0</v>
      </c>
      <c r="M16" s="24">
        <f>[1]водка!I15</f>
        <v>0</v>
      </c>
      <c r="N16" s="24">
        <f>[1]водка!J15</f>
        <v>191.7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7109</v>
      </c>
      <c r="G17" s="24">
        <f>[1]молоко_всего!C15</f>
        <v>7520.1999999999989</v>
      </c>
      <c r="H17" s="21">
        <f t="shared" si="0"/>
        <v>105.7842171894781</v>
      </c>
      <c r="I17" s="24">
        <f>[1]молоко_всего!E15</f>
        <v>5802.1</v>
      </c>
      <c r="J17" s="21">
        <f t="shared" si="1"/>
        <v>129.61169231829851</v>
      </c>
      <c r="K17" s="24">
        <f>[1]молоко_всего!G15</f>
        <v>872</v>
      </c>
      <c r="L17" s="24">
        <f>[1]молоко_всего!H15</f>
        <v>890.1</v>
      </c>
      <c r="M17" s="21">
        <f t="shared" si="2"/>
        <v>102.07568807339449</v>
      </c>
      <c r="N17" s="24">
        <f>[1]молоко_всего!J15</f>
        <v>719.40000000000009</v>
      </c>
      <c r="O17" s="22">
        <f t="shared" si="3"/>
        <v>123.72810675562968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7109</v>
      </c>
      <c r="G18" s="24">
        <f>[1]молоко_СПК!C15</f>
        <v>7520.1999999999989</v>
      </c>
      <c r="H18" s="21">
        <f t="shared" si="0"/>
        <v>105.7842171894781</v>
      </c>
      <c r="I18" s="24">
        <f>[1]молоко_СПК!E15</f>
        <v>5802.1</v>
      </c>
      <c r="J18" s="21">
        <f t="shared" si="1"/>
        <v>129.61169231829851</v>
      </c>
      <c r="K18" s="24">
        <f>[1]молоко_СПК!G15</f>
        <v>872</v>
      </c>
      <c r="L18" s="24">
        <f>[1]молоко_СПК!H15</f>
        <v>890.1</v>
      </c>
      <c r="M18" s="21">
        <f t="shared" si="2"/>
        <v>102.07568807339449</v>
      </c>
      <c r="N18" s="24">
        <f>[1]молоко_СПК!J15</f>
        <v>719.40000000000009</v>
      </c>
      <c r="O18" s="22">
        <f t="shared" si="3"/>
        <v>123.72810675562968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v>173</v>
      </c>
      <c r="F20" s="25">
        <f>F21+F22</f>
        <v>108</v>
      </c>
      <c r="G20" s="25">
        <f>G21+G22</f>
        <v>31.400000000000002</v>
      </c>
      <c r="H20" s="21">
        <f t="shared" si="0"/>
        <v>29.074074074074076</v>
      </c>
      <c r="I20" s="24">
        <f>I21+I22</f>
        <v>122.6</v>
      </c>
      <c r="J20" s="21">
        <f t="shared" si="1"/>
        <v>25.611745513866236</v>
      </c>
      <c r="K20" s="24">
        <f>K21+K22</f>
        <v>22</v>
      </c>
      <c r="L20" s="24">
        <f>L21+L22</f>
        <v>0.1</v>
      </c>
      <c r="M20" s="21">
        <f t="shared" si="2"/>
        <v>0.45454545454545459</v>
      </c>
      <c r="N20" s="24">
        <f>N21+N22</f>
        <v>27.8</v>
      </c>
      <c r="O20" s="22">
        <f t="shared" si="3"/>
        <v>0.35971223021582738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173</v>
      </c>
      <c r="F21" s="24">
        <f>[1]мясо_СПК!B14</f>
        <v>108</v>
      </c>
      <c r="G21" s="24">
        <f>[1]мясо_СПК!C14</f>
        <v>30.400000000000002</v>
      </c>
      <c r="H21" s="21">
        <f t="shared" si="0"/>
        <v>28.148148148148149</v>
      </c>
      <c r="I21" s="24">
        <f>[1]мясо_СПК!E14</f>
        <v>120.8</v>
      </c>
      <c r="J21" s="21">
        <f t="shared" si="1"/>
        <v>25.165562913907287</v>
      </c>
      <c r="K21" s="24">
        <f>[1]мясо_СПК!G14</f>
        <v>22</v>
      </c>
      <c r="L21" s="24">
        <f>[1]мясо_СПК!H14</f>
        <v>0</v>
      </c>
      <c r="M21" s="21">
        <f t="shared" si="2"/>
        <v>0</v>
      </c>
      <c r="N21" s="24">
        <f>[1]мясо_СПК!J14</f>
        <v>27.5</v>
      </c>
      <c r="O21" s="22">
        <f t="shared" si="3"/>
        <v>0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1</v>
      </c>
      <c r="H22" s="21"/>
      <c r="I22" s="24">
        <f>[1]мясо_советы!E15</f>
        <v>1.8</v>
      </c>
      <c r="J22" s="21">
        <f t="shared" si="1"/>
        <v>55.555555555555557</v>
      </c>
      <c r="K22" s="24">
        <f>[1]мясо_советы!G15</f>
        <v>0</v>
      </c>
      <c r="L22" s="24">
        <f>[1]мясо_советы!H15</f>
        <v>0.1</v>
      </c>
      <c r="M22" s="21" t="e">
        <f>L22/K22*100</f>
        <v>#DIV/0!</v>
      </c>
      <c r="N22" s="24">
        <f>[1]мясо_советы!J15</f>
        <v>0.3</v>
      </c>
      <c r="O22" s="22">
        <f t="shared" si="3"/>
        <v>33.333333333333336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100.3</v>
      </c>
      <c r="H23" s="21">
        <f>G23/F23*100</f>
        <v>100.29999999999998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108</v>
      </c>
      <c r="H24" s="21">
        <f>G24/F24*100</f>
        <v>108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8531</v>
      </c>
      <c r="G25" s="25">
        <f>G26+G27</f>
        <v>8026.2</v>
      </c>
      <c r="H25" s="25">
        <f>G25/F25*100</f>
        <v>94.082757003868238</v>
      </c>
      <c r="I25" s="25">
        <f>I26+I27</f>
        <v>3404.6</v>
      </c>
      <c r="J25" s="25">
        <f>G25/I25*100</f>
        <v>235.7457557422311</v>
      </c>
      <c r="K25" s="25">
        <f>K26+K27</f>
        <v>925</v>
      </c>
      <c r="L25" s="25">
        <f>L26+L27</f>
        <v>704.1</v>
      </c>
      <c r="M25" s="25">
        <f>L25/K25*100</f>
        <v>76.118918918918922</v>
      </c>
      <c r="N25" s="25">
        <f>N26+N27</f>
        <v>448</v>
      </c>
      <c r="O25" s="25">
        <f>L25/N25*100</f>
        <v>157.16517857142858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3523</v>
      </c>
      <c r="G26" s="30">
        <v>2555.1999999999998</v>
      </c>
      <c r="H26" s="21">
        <f>G26/F26%</f>
        <v>72.529094521714455</v>
      </c>
      <c r="I26" s="25">
        <v>3404.6</v>
      </c>
      <c r="J26" s="21">
        <f t="shared" si="1"/>
        <v>75.051401045644127</v>
      </c>
      <c r="K26" s="24">
        <v>282</v>
      </c>
      <c r="L26" s="24">
        <v>150.1</v>
      </c>
      <c r="M26" s="21">
        <f>L26/K26%</f>
        <v>53.226950354609933</v>
      </c>
      <c r="N26" s="24">
        <v>448</v>
      </c>
      <c r="O26" s="22">
        <f>L26/N26%</f>
        <v>33.504464285714285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5008</v>
      </c>
      <c r="G27" s="30">
        <v>5471</v>
      </c>
      <c r="H27" s="21">
        <f>G27/F27%</f>
        <v>109.24520766773163</v>
      </c>
      <c r="I27" s="25"/>
      <c r="J27" s="21" t="e">
        <f t="shared" si="1"/>
        <v>#DIV/0!</v>
      </c>
      <c r="K27" s="24">
        <v>643</v>
      </c>
      <c r="L27" s="24">
        <v>554</v>
      </c>
      <c r="M27" s="21">
        <f>L27/K27%</f>
        <v>86.158631415241061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120</v>
      </c>
      <c r="G28" s="24">
        <f>[1]Жилье!C18</f>
        <v>120.4</v>
      </c>
      <c r="H28" s="21">
        <f t="shared" ref="H28:H34" si="4">G28/F28*100</f>
        <v>100.33333333333334</v>
      </c>
      <c r="I28" s="24">
        <v>29</v>
      </c>
      <c r="J28" s="21">
        <f>G28/I28*100</f>
        <v>415.17241379310343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30212</v>
      </c>
      <c r="G29" s="24">
        <v>24401</v>
      </c>
      <c r="H29" s="21">
        <f t="shared" si="4"/>
        <v>80.765920826161789</v>
      </c>
      <c r="I29" s="24">
        <v>37323</v>
      </c>
      <c r="J29" s="21">
        <f>G29/I29*100</f>
        <v>65.377917102055022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 t="e">
        <f>G31/I31*100</f>
        <v>#DIV/0!</v>
      </c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115</v>
      </c>
      <c r="H32" s="21">
        <f>G32/F32*100</f>
        <v>105.50458715596329</v>
      </c>
      <c r="I32" s="39">
        <v>110.2</v>
      </c>
      <c r="J32" s="21">
        <f>G32/I32*100</f>
        <v>104.3557168784029</v>
      </c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2</v>
      </c>
      <c r="G33" s="24">
        <v>2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2</v>
      </c>
      <c r="G34" s="46">
        <v>2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2020-11-20T11:38:23Z</dcterms:created>
  <dcterms:modified xsi:type="dcterms:W3CDTF">2020-11-20T11:39:23Z</dcterms:modified>
</cp:coreProperties>
</file>