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18195" windowHeight="11820"/>
  </bookViews>
  <sheets>
    <sheet name="Результаты" sheetId="1" r:id="rId1"/>
    <sheet name="Лист1" sheetId="2" r:id="rId2"/>
  </sheets>
  <externalReferences>
    <externalReference r:id="rId3"/>
    <externalReference r:id="rId4"/>
  </externalReferences>
  <definedNames>
    <definedName name="_xlnm._FilterDatabase" localSheetId="0" hidden="1">Результаты!$A$3:$M$27</definedName>
    <definedName name="F_date">[1]Лист3!$B$107</definedName>
    <definedName name="F_year">[1]Лист3!$B$108</definedName>
    <definedName name="_xlnm.Print_Area" localSheetId="0">Результаты!$A$1:$M$27</definedName>
  </definedNames>
  <calcPr calcId="144525" iterateDelta="1E-4"/>
</workbook>
</file>

<file path=xl/calcChain.xml><?xml version="1.0" encoding="utf-8"?>
<calcChain xmlns="http://schemas.openxmlformats.org/spreadsheetml/2006/main">
  <c r="Q27" i="1"/>
  <c r="P27"/>
  <c r="O27"/>
  <c r="L27"/>
  <c r="M27" s="1"/>
  <c r="J27"/>
  <c r="K27" s="1"/>
  <c r="I27"/>
  <c r="F27"/>
  <c r="D27"/>
  <c r="H27" s="1"/>
  <c r="B27"/>
  <c r="M26"/>
  <c r="K26"/>
  <c r="I26"/>
  <c r="H26"/>
  <c r="G26"/>
  <c r="F26"/>
  <c r="E26"/>
  <c r="M25"/>
  <c r="K25"/>
  <c r="I25"/>
  <c r="H25"/>
  <c r="G25"/>
  <c r="F25"/>
  <c r="E25"/>
  <c r="M24"/>
  <c r="K24"/>
  <c r="I24"/>
  <c r="H24"/>
  <c r="G24"/>
  <c r="F24"/>
  <c r="E24"/>
  <c r="M23"/>
  <c r="K23"/>
  <c r="I23"/>
  <c r="H23"/>
  <c r="G23"/>
  <c r="F23"/>
  <c r="E23"/>
  <c r="M22"/>
  <c r="K22"/>
  <c r="I22"/>
  <c r="H22"/>
  <c r="G22"/>
  <c r="F22"/>
  <c r="E22"/>
  <c r="M21"/>
  <c r="K21"/>
  <c r="I21"/>
  <c r="H21"/>
  <c r="G21"/>
  <c r="F21"/>
  <c r="E21"/>
  <c r="M20"/>
  <c r="K20"/>
  <c r="I20"/>
  <c r="H20"/>
  <c r="G20"/>
  <c r="F20"/>
  <c r="E20"/>
  <c r="M19"/>
  <c r="K19"/>
  <c r="I19"/>
  <c r="H19"/>
  <c r="G19"/>
  <c r="F19"/>
  <c r="E19"/>
  <c r="M18"/>
  <c r="K18"/>
  <c r="I18"/>
  <c r="H18"/>
  <c r="G18"/>
  <c r="F18"/>
  <c r="E18"/>
  <c r="M17"/>
  <c r="K17"/>
  <c r="I17"/>
  <c r="H17"/>
  <c r="G17"/>
  <c r="F17"/>
  <c r="E17"/>
  <c r="M16"/>
  <c r="K16"/>
  <c r="I16"/>
  <c r="H16"/>
  <c r="G16"/>
  <c r="F16"/>
  <c r="E16"/>
  <c r="M15"/>
  <c r="K15"/>
  <c r="I15"/>
  <c r="H15"/>
  <c r="G15"/>
  <c r="F15"/>
  <c r="E15"/>
  <c r="M14"/>
  <c r="K14"/>
  <c r="I14"/>
  <c r="H14"/>
  <c r="G14"/>
  <c r="F14"/>
  <c r="E14"/>
  <c r="M13"/>
  <c r="K13"/>
  <c r="I13"/>
  <c r="H13"/>
  <c r="G13"/>
  <c r="F13"/>
  <c r="E13"/>
  <c r="M12"/>
  <c r="K12"/>
  <c r="I12"/>
  <c r="H12"/>
  <c r="G12"/>
  <c r="F12"/>
  <c r="E12"/>
  <c r="M11"/>
  <c r="K11"/>
  <c r="I11"/>
  <c r="H11"/>
  <c r="G11"/>
  <c r="F11"/>
  <c r="E11"/>
  <c r="M10"/>
  <c r="K10"/>
  <c r="I10"/>
  <c r="H10"/>
  <c r="G10"/>
  <c r="F10"/>
  <c r="E10"/>
  <c r="M9"/>
  <c r="K9"/>
  <c r="I9"/>
  <c r="H9"/>
  <c r="G9"/>
  <c r="F9"/>
  <c r="E9"/>
  <c r="M8"/>
  <c r="K8"/>
  <c r="I8"/>
  <c r="H8"/>
  <c r="G8"/>
  <c r="F8"/>
  <c r="E8"/>
  <c r="M7"/>
  <c r="K7"/>
  <c r="I7"/>
  <c r="H7"/>
  <c r="G7"/>
  <c r="F7"/>
  <c r="E7"/>
  <c r="M6"/>
  <c r="K6"/>
  <c r="I6"/>
  <c r="H6"/>
  <c r="G6"/>
  <c r="F6"/>
  <c r="E6"/>
  <c r="M5"/>
  <c r="K5"/>
  <c r="I5"/>
  <c r="H5"/>
  <c r="G5"/>
  <c r="F5"/>
  <c r="E5"/>
  <c r="M4"/>
  <c r="K4"/>
  <c r="I4"/>
  <c r="H4"/>
  <c r="G4"/>
  <c r="G27" s="1"/>
  <c r="F4"/>
  <c r="E4"/>
  <c r="E27" s="1"/>
</calcChain>
</file>

<file path=xl/sharedStrings.xml><?xml version="1.0" encoding="utf-8"?>
<sst xmlns="http://schemas.openxmlformats.org/spreadsheetml/2006/main" count="42" uniqueCount="42">
  <si>
    <t>Информация</t>
  </si>
  <si>
    <t xml:space="preserve">о численности зарегистрированных безработных и уровне безработицы в разрезе муниципальных районов Республики Мордовия по состоянию на 1 августа 2021 года </t>
  </si>
  <si>
    <t>Наименование муниципальных районов</t>
  </si>
  <si>
    <t>Числен-ность безра-ботных  на 01.01.21, человек</t>
  </si>
  <si>
    <t>Числен-ность безра-ботных  на 01.07.21, человек</t>
  </si>
  <si>
    <t>Числен-ность безра-ботных  на 01.08.21, человек</t>
  </si>
  <si>
    <t>Измене-   ния за месяц, человек</t>
  </si>
  <si>
    <t>Темп роста к преды-дущему месяцу,                           %</t>
  </si>
  <si>
    <t>Измене-ния с начала года, человек</t>
  </si>
  <si>
    <t>Темп роста к началу года,                              %</t>
  </si>
  <si>
    <t>Уровень безрабо-тицы к эконом. активн. насел.,                         %</t>
  </si>
  <si>
    <t>Заявленная потребность в работниках на конец месяца, единиц</t>
  </si>
  <si>
    <t>Напря-женность на одну вакансию, человек</t>
  </si>
  <si>
    <t>Трудоуст-ройство ищущих работу граждан, человек</t>
  </si>
  <si>
    <t>Уровень трудоуст-ройства
(в % к обратившимся в поиске работы)</t>
  </si>
  <si>
    <t>Незанятые на конец</t>
  </si>
  <si>
    <t>обратилось за период</t>
  </si>
  <si>
    <t>Нашли работу (доходное занятие), человек</t>
  </si>
  <si>
    <t>Ардатовский</t>
  </si>
  <si>
    <t>Атюрьевский</t>
  </si>
  <si>
    <t>Атяшевский</t>
  </si>
  <si>
    <t>Большеберезниковский</t>
  </si>
  <si>
    <t>Большеигнатовский</t>
  </si>
  <si>
    <t>Дубенский</t>
  </si>
  <si>
    <t>Ельниковский</t>
  </si>
  <si>
    <t>Зубово-Полянский</t>
  </si>
  <si>
    <t>Инсарский</t>
  </si>
  <si>
    <t>Ичалковский</t>
  </si>
  <si>
    <t>Кадошкинский</t>
  </si>
  <si>
    <t>Ковылкинский</t>
  </si>
  <si>
    <t>Кочкуровский</t>
  </si>
  <si>
    <t>Краснослободский</t>
  </si>
  <si>
    <t>Лямбирский</t>
  </si>
  <si>
    <t>Ромодановский</t>
  </si>
  <si>
    <t>Рузаевский</t>
  </si>
  <si>
    <t>Старошайговский</t>
  </si>
  <si>
    <t>Темниковский</t>
  </si>
  <si>
    <t>Теньгушевский</t>
  </si>
  <si>
    <t>Торбеевский</t>
  </si>
  <si>
    <t>Чамзинский</t>
  </si>
  <si>
    <t>ГО Саранск</t>
  </si>
  <si>
    <t>В С Е Г О :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</si>
</sst>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name val="Helv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6">
    <xf numFmtId="0" fontId="0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</cellStyleXfs>
  <cellXfs count="41">
    <xf numFmtId="0" fontId="0" fillId="0" borderId="0" xfId="0"/>
    <xf numFmtId="0" fontId="4" fillId="0" borderId="0" xfId="0" applyFont="1" applyFill="1"/>
    <xf numFmtId="0" fontId="4" fillId="0" borderId="0" xfId="0" applyFont="1" applyFill="1" applyAlignment="1">
      <alignment horizontal="left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 vertical="top" wrapText="1"/>
    </xf>
    <xf numFmtId="0" fontId="5" fillId="5" borderId="2" xfId="0" applyFont="1" applyFill="1" applyBorder="1" applyAlignment="1">
      <alignment horizontal="center" vertical="top" wrapText="1"/>
    </xf>
    <xf numFmtId="0" fontId="5" fillId="6" borderId="2" xfId="0" applyFont="1" applyFill="1" applyBorder="1" applyAlignment="1">
      <alignment horizontal="center" vertical="top" wrapText="1"/>
    </xf>
    <xf numFmtId="0" fontId="5" fillId="0" borderId="0" xfId="0" applyFont="1" applyFill="1"/>
    <xf numFmtId="0" fontId="5" fillId="0" borderId="3" xfId="0" applyFont="1" applyFill="1" applyBorder="1" applyAlignment="1">
      <alignment horizontal="center" textRotation="90"/>
    </xf>
    <xf numFmtId="0" fontId="5" fillId="0" borderId="3" xfId="0" applyFont="1" applyFill="1" applyBorder="1" applyAlignment="1">
      <alignment horizontal="center" textRotation="90" wrapText="1"/>
    </xf>
    <xf numFmtId="0" fontId="5" fillId="0" borderId="2" xfId="0" applyFont="1" applyFill="1" applyBorder="1" applyAlignment="1">
      <alignment horizontal="left" indent="1"/>
    </xf>
    <xf numFmtId="0" fontId="6" fillId="0" borderId="2" xfId="0" applyNumberFormat="1" applyFont="1" applyFill="1" applyBorder="1" applyAlignment="1">
      <alignment horizontal="center" wrapText="1"/>
    </xf>
    <xf numFmtId="0" fontId="6" fillId="2" borderId="2" xfId="0" applyNumberFormat="1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/>
    </xf>
    <xf numFmtId="164" fontId="5" fillId="0" borderId="2" xfId="0" quotePrefix="1" applyNumberFormat="1" applyFont="1" applyFill="1" applyBorder="1" applyAlignment="1">
      <alignment horizontal="center"/>
    </xf>
    <xf numFmtId="164" fontId="7" fillId="3" borderId="2" xfId="0" applyNumberFormat="1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164" fontId="7" fillId="5" borderId="2" xfId="0" applyNumberFormat="1" applyFont="1" applyFill="1" applyBorder="1" applyAlignment="1">
      <alignment horizontal="center"/>
    </xf>
    <xf numFmtId="0" fontId="5" fillId="0" borderId="2" xfId="0" applyNumberFormat="1" applyFont="1" applyFill="1" applyBorder="1" applyAlignment="1">
      <alignment horizontal="center"/>
    </xf>
    <xf numFmtId="164" fontId="5" fillId="6" borderId="2" xfId="0" applyNumberFormat="1" applyFont="1" applyFill="1" applyBorder="1" applyAlignment="1">
      <alignment horizontal="center"/>
    </xf>
    <xf numFmtId="0" fontId="5" fillId="0" borderId="4" xfId="0" applyFont="1" applyBorder="1" applyAlignment="1">
      <alignment horizontal="left"/>
    </xf>
    <xf numFmtId="1" fontId="5" fillId="0" borderId="2" xfId="0" applyNumberFormat="1" applyFont="1" applyFill="1" applyBorder="1" applyAlignment="1">
      <alignment horizontal="center"/>
    </xf>
    <xf numFmtId="0" fontId="8" fillId="0" borderId="0" xfId="0" applyFont="1" applyFill="1"/>
    <xf numFmtId="0" fontId="5" fillId="0" borderId="2" xfId="0" quotePrefix="1" applyFont="1" applyFill="1" applyBorder="1" applyAlignment="1">
      <alignment horizontal="left" indent="1"/>
    </xf>
    <xf numFmtId="0" fontId="6" fillId="0" borderId="2" xfId="0" applyFont="1" applyFill="1" applyBorder="1" applyAlignment="1">
      <alignment horizontal="left" indent="1"/>
    </xf>
    <xf numFmtId="0" fontId="6" fillId="0" borderId="2" xfId="0" applyFont="1" applyFill="1" applyBorder="1" applyAlignment="1">
      <alignment horizontal="center"/>
    </xf>
    <xf numFmtId="164" fontId="6" fillId="0" borderId="2" xfId="0" quotePrefix="1" applyNumberFormat="1" applyFont="1" applyFill="1" applyBorder="1" applyAlignment="1">
      <alignment horizontal="center"/>
    </xf>
    <xf numFmtId="164" fontId="6" fillId="6" borderId="2" xfId="0" applyNumberFormat="1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/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wrapText="1"/>
    </xf>
  </cellXfs>
  <cellStyles count="26">
    <cellStyle name="Excel Built-in Normal 2" xfId="1"/>
    <cellStyle name="Обычный" xfId="0" builtinId="0"/>
    <cellStyle name="Обычный 13" xfId="2"/>
    <cellStyle name="Обычный 14" xfId="3"/>
    <cellStyle name="Обычный 15" xfId="4"/>
    <cellStyle name="Обычный 16" xfId="5"/>
    <cellStyle name="Обычный 17" xfId="6"/>
    <cellStyle name="Обычный 18" xfId="7"/>
    <cellStyle name="Обычный 2" xfId="8"/>
    <cellStyle name="Обычный 20" xfId="9"/>
    <cellStyle name="Обычный 21" xfId="10"/>
    <cellStyle name="Обычный 23" xfId="11"/>
    <cellStyle name="Обычный 26" xfId="12"/>
    <cellStyle name="Обычный 3" xfId="13"/>
    <cellStyle name="Обычный 47" xfId="14"/>
    <cellStyle name="Обычный 48" xfId="15"/>
    <cellStyle name="Обычный 49" xfId="16"/>
    <cellStyle name="Обычный 50" xfId="17"/>
    <cellStyle name="Обычный 51" xfId="18"/>
    <cellStyle name="Обычный 52" xfId="19"/>
    <cellStyle name="Обычный 53" xfId="20"/>
    <cellStyle name="Обычный 54" xfId="21"/>
    <cellStyle name="Обычный 61" xfId="22"/>
    <cellStyle name="Обычный 62" xfId="23"/>
    <cellStyle name="Обычный 63" xfId="24"/>
    <cellStyle name="Стиль 1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alia\FORM_1T_CENT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tat\&#1045;&#1046;&#1045;&#1052;&#1045;&#1057;&#1071;&#1063;&#1053;&#1040;&#1071;%20&#1048;&#1053;&#1060;&#1054;&#1056;&#1052;&#1040;&#1062;&#1048;&#1071;\&#1077;&#1078;&#1077;&#1084;&#1077;&#1089;&#1103;&#1095;_&#1073;&#1102;&#1083;&#1083;\2021\&#1080;&#1102;&#1083;&#1100;\&#1056;&#1045;&#1047;&#1059;&#1051;&#1068;&#1058;&#1040;&#1058;&#1067;%20&#1080;&#1102;&#1083;&#1100;%202021%20&#1075;&#1086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/>
      <sheetData sheetId="2">
        <row r="107">
          <cell r="B107" t="str">
            <v xml:space="preserve"> ДЕКАБРЬ</v>
          </cell>
        </row>
        <row r="108">
          <cell r="B108" t="str">
            <v>2006 г.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Результаты"/>
      <sheetName val="Движение по новой форме"/>
      <sheetName val="Безраб."/>
      <sheetName val="Ур.безр."/>
      <sheetName val="2021"/>
      <sheetName val="2020"/>
    </sheetNames>
    <sheetDataSet>
      <sheetData sheetId="0"/>
      <sheetData sheetId="1"/>
      <sheetData sheetId="2"/>
      <sheetData sheetId="3">
        <row r="3">
          <cell r="D3">
            <v>0.80472499077150239</v>
          </cell>
        </row>
        <row r="4">
          <cell r="D4">
            <v>1.169906407487401</v>
          </cell>
        </row>
        <row r="5">
          <cell r="D5">
            <v>0.87474766894165135</v>
          </cell>
        </row>
        <row r="6">
          <cell r="D6">
            <v>1.3679890560875512</v>
          </cell>
        </row>
        <row r="7">
          <cell r="D7">
            <v>1.6173653968929558</v>
          </cell>
        </row>
        <row r="8">
          <cell r="D8">
            <v>1.3679890560875512</v>
          </cell>
        </row>
        <row r="9">
          <cell r="D9">
            <v>1.1347517730496455</v>
          </cell>
        </row>
        <row r="10">
          <cell r="D10">
            <v>1.4339752407152682</v>
          </cell>
        </row>
        <row r="11">
          <cell r="D11">
            <v>0.81716036772216549</v>
          </cell>
        </row>
        <row r="12">
          <cell r="D12">
            <v>0.93816200948249784</v>
          </cell>
        </row>
        <row r="13">
          <cell r="D13">
            <v>1.1027686532144534</v>
          </cell>
        </row>
        <row r="14">
          <cell r="D14">
            <v>1.0445544554455446</v>
          </cell>
        </row>
        <row r="15">
          <cell r="D15">
            <v>0.99206349206349198</v>
          </cell>
        </row>
        <row r="16">
          <cell r="D16">
            <v>0.99094216923434242</v>
          </cell>
        </row>
        <row r="17">
          <cell r="D17">
            <v>0.92953772097269483</v>
          </cell>
        </row>
        <row r="18">
          <cell r="D18">
            <v>0.88029950419912983</v>
          </cell>
        </row>
        <row r="19">
          <cell r="D19">
            <v>1.3840721356958194</v>
          </cell>
        </row>
        <row r="20">
          <cell r="D20">
            <v>0.60449050086355793</v>
          </cell>
        </row>
        <row r="21">
          <cell r="D21">
            <v>0.84383438343834383</v>
          </cell>
        </row>
        <row r="22">
          <cell r="D22">
            <v>1.3383719099354434</v>
          </cell>
        </row>
        <row r="23">
          <cell r="D23">
            <v>0.66973210715713716</v>
          </cell>
        </row>
        <row r="24">
          <cell r="D24">
            <v>0.89709419489046349</v>
          </cell>
        </row>
        <row r="25">
          <cell r="D25">
            <v>1.0076222346160997</v>
          </cell>
        </row>
        <row r="26">
          <cell r="D26">
            <v>1.0543257564502551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8"/>
  <sheetViews>
    <sheetView tabSelected="1" zoomScale="90" zoomScaleNormal="90" workbookViewId="0">
      <selection activeCell="F30" sqref="F30"/>
    </sheetView>
  </sheetViews>
  <sheetFormatPr defaultRowHeight="18" customHeight="1"/>
  <cols>
    <col min="1" max="1" width="22" style="26" customWidth="1"/>
    <col min="2" max="3" width="7.85546875" style="26" customWidth="1"/>
    <col min="4" max="4" width="8.5703125" style="33" customWidth="1"/>
    <col min="5" max="5" width="8.28515625" style="26" customWidth="1"/>
    <col min="6" max="6" width="8.5703125" style="26" customWidth="1"/>
    <col min="7" max="7" width="8.140625" style="26" customWidth="1"/>
    <col min="8" max="8" width="8.5703125" style="26" customWidth="1"/>
    <col min="9" max="9" width="8.5703125" style="33" customWidth="1"/>
    <col min="10" max="10" width="10.7109375" style="33" customWidth="1"/>
    <col min="11" max="11" width="9.140625" style="26" customWidth="1"/>
    <col min="12" max="12" width="9.42578125" style="26" customWidth="1"/>
    <col min="13" max="13" width="13.28515625" style="26" customWidth="1"/>
    <col min="14" max="14" width="34.42578125" style="26" customWidth="1"/>
    <col min="15" max="15" width="7.5703125" style="26" hidden="1" customWidth="1"/>
    <col min="16" max="16" width="7" style="26" hidden="1" customWidth="1"/>
    <col min="17" max="17" width="7.7109375" style="38" hidden="1" customWidth="1"/>
    <col min="18" max="16384" width="9.140625" style="26"/>
  </cols>
  <sheetData>
    <row r="1" spans="1:17" s="1" customFormat="1" ht="15" customHeight="1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Q1" s="2"/>
    </row>
    <row r="2" spans="1:17" s="1" customFormat="1" ht="35.25" customHeight="1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Q2" s="2"/>
    </row>
    <row r="3" spans="1:17" s="11" customFormat="1" ht="92.25" customHeight="1">
      <c r="A3" s="3" t="s">
        <v>2</v>
      </c>
      <c r="B3" s="4" t="s">
        <v>3</v>
      </c>
      <c r="C3" s="4" t="s">
        <v>4</v>
      </c>
      <c r="D3" s="5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7" t="s">
        <v>10</v>
      </c>
      <c r="J3" s="8" t="s">
        <v>11</v>
      </c>
      <c r="K3" s="9" t="s">
        <v>12</v>
      </c>
      <c r="L3" s="6" t="s">
        <v>13</v>
      </c>
      <c r="M3" s="10" t="s">
        <v>14</v>
      </c>
      <c r="O3" s="12" t="s">
        <v>15</v>
      </c>
      <c r="P3" s="13" t="s">
        <v>16</v>
      </c>
      <c r="Q3" s="6" t="s">
        <v>17</v>
      </c>
    </row>
    <row r="4" spans="1:17" ht="15.75" customHeight="1">
      <c r="A4" s="14" t="s">
        <v>18</v>
      </c>
      <c r="B4" s="15">
        <v>167</v>
      </c>
      <c r="C4" s="15">
        <v>117</v>
      </c>
      <c r="D4" s="16">
        <v>109</v>
      </c>
      <c r="E4" s="17">
        <f>D4-C4</f>
        <v>-8</v>
      </c>
      <c r="F4" s="18">
        <f>D4/C4*100</f>
        <v>93.162393162393158</v>
      </c>
      <c r="G4" s="17">
        <f t="shared" ref="G4:G26" si="0">D4-B4</f>
        <v>-58</v>
      </c>
      <c r="H4" s="18">
        <f t="shared" ref="H4:H27" si="1">D4/B4*100</f>
        <v>65.269461077844312</v>
      </c>
      <c r="I4" s="19">
        <f>[2]Ур.безр.!D3</f>
        <v>0.80472499077150239</v>
      </c>
      <c r="J4" s="20">
        <v>216</v>
      </c>
      <c r="K4" s="21">
        <f t="shared" ref="K4:K27" si="2">O4/J4</f>
        <v>0.56944444444444442</v>
      </c>
      <c r="L4" s="22">
        <v>62</v>
      </c>
      <c r="M4" s="23">
        <f>L4/P4*100</f>
        <v>70.454545454545453</v>
      </c>
      <c r="N4" s="24"/>
      <c r="O4" s="22">
        <v>123</v>
      </c>
      <c r="P4" s="22">
        <v>88</v>
      </c>
      <c r="Q4" s="25"/>
    </row>
    <row r="5" spans="1:17" ht="15.75" customHeight="1">
      <c r="A5" s="14" t="s">
        <v>19</v>
      </c>
      <c r="B5" s="15">
        <v>88</v>
      </c>
      <c r="C5" s="15">
        <v>64</v>
      </c>
      <c r="D5" s="16">
        <v>65</v>
      </c>
      <c r="E5" s="17">
        <f t="shared" ref="E5:E26" si="3">D5-C5</f>
        <v>1</v>
      </c>
      <c r="F5" s="18">
        <f t="shared" ref="F5:F26" si="4">D5/C5*100</f>
        <v>101.5625</v>
      </c>
      <c r="G5" s="17">
        <f t="shared" si="0"/>
        <v>-23</v>
      </c>
      <c r="H5" s="18">
        <f t="shared" si="1"/>
        <v>73.86363636363636</v>
      </c>
      <c r="I5" s="19">
        <f>[2]Ур.безр.!D4</f>
        <v>1.169906407487401</v>
      </c>
      <c r="J5" s="20">
        <v>143</v>
      </c>
      <c r="K5" s="21">
        <f t="shared" si="2"/>
        <v>0.46853146853146854</v>
      </c>
      <c r="L5" s="22">
        <v>60</v>
      </c>
      <c r="M5" s="23">
        <f t="shared" ref="M5:M27" si="5">L5/P5*100</f>
        <v>122.44897959183673</v>
      </c>
      <c r="N5" s="24"/>
      <c r="O5" s="22">
        <v>67</v>
      </c>
      <c r="P5" s="22">
        <v>49</v>
      </c>
      <c r="Q5" s="25"/>
    </row>
    <row r="6" spans="1:17" ht="15.75" customHeight="1">
      <c r="A6" s="27" t="s">
        <v>20</v>
      </c>
      <c r="B6" s="15">
        <v>114</v>
      </c>
      <c r="C6" s="15">
        <v>89</v>
      </c>
      <c r="D6" s="16">
        <v>91</v>
      </c>
      <c r="E6" s="17">
        <f t="shared" si="3"/>
        <v>2</v>
      </c>
      <c r="F6" s="18">
        <f t="shared" si="4"/>
        <v>102.24719101123596</v>
      </c>
      <c r="G6" s="17">
        <f t="shared" si="0"/>
        <v>-23</v>
      </c>
      <c r="H6" s="18">
        <f t="shared" si="1"/>
        <v>79.824561403508781</v>
      </c>
      <c r="I6" s="19">
        <f>[2]Ур.безр.!D5</f>
        <v>0.87474766894165135</v>
      </c>
      <c r="J6" s="20">
        <v>189</v>
      </c>
      <c r="K6" s="21">
        <f t="shared" si="2"/>
        <v>0.51322751322751325</v>
      </c>
      <c r="L6" s="22">
        <v>65</v>
      </c>
      <c r="M6" s="23">
        <f t="shared" si="5"/>
        <v>84.415584415584405</v>
      </c>
      <c r="N6" s="24"/>
      <c r="O6" s="22">
        <v>97</v>
      </c>
      <c r="P6" s="22">
        <v>77</v>
      </c>
      <c r="Q6" s="25"/>
    </row>
    <row r="7" spans="1:17" ht="15.75" customHeight="1">
      <c r="A7" s="14" t="s">
        <v>21</v>
      </c>
      <c r="B7" s="15">
        <v>67</v>
      </c>
      <c r="C7" s="15">
        <v>98</v>
      </c>
      <c r="D7" s="16">
        <v>90</v>
      </c>
      <c r="E7" s="17">
        <f t="shared" si="3"/>
        <v>-8</v>
      </c>
      <c r="F7" s="18">
        <f t="shared" si="4"/>
        <v>91.83673469387756</v>
      </c>
      <c r="G7" s="17">
        <f t="shared" si="0"/>
        <v>23</v>
      </c>
      <c r="H7" s="18">
        <f t="shared" si="1"/>
        <v>134.32835820895522</v>
      </c>
      <c r="I7" s="19">
        <f>[2]Ур.безр.!D6</f>
        <v>1.3679890560875512</v>
      </c>
      <c r="J7" s="20">
        <v>121</v>
      </c>
      <c r="K7" s="21">
        <f t="shared" si="2"/>
        <v>0.78512396694214881</v>
      </c>
      <c r="L7" s="22">
        <v>32</v>
      </c>
      <c r="M7" s="23">
        <f t="shared" si="5"/>
        <v>94.117647058823522</v>
      </c>
      <c r="N7" s="24"/>
      <c r="O7" s="22">
        <v>95</v>
      </c>
      <c r="P7" s="22">
        <v>34</v>
      </c>
      <c r="Q7" s="25"/>
    </row>
    <row r="8" spans="1:17" ht="15.75" customHeight="1">
      <c r="A8" s="14" t="s">
        <v>22</v>
      </c>
      <c r="B8" s="15">
        <v>106</v>
      </c>
      <c r="C8" s="15">
        <v>72</v>
      </c>
      <c r="D8" s="16">
        <v>76</v>
      </c>
      <c r="E8" s="17">
        <f t="shared" si="3"/>
        <v>4</v>
      </c>
      <c r="F8" s="18">
        <f t="shared" si="4"/>
        <v>105.55555555555556</v>
      </c>
      <c r="G8" s="17">
        <f t="shared" si="0"/>
        <v>-30</v>
      </c>
      <c r="H8" s="18">
        <f t="shared" si="1"/>
        <v>71.698113207547166</v>
      </c>
      <c r="I8" s="19">
        <f>[2]Ур.безр.!D7</f>
        <v>1.6173653968929558</v>
      </c>
      <c r="J8" s="20">
        <v>81</v>
      </c>
      <c r="K8" s="21">
        <f t="shared" si="2"/>
        <v>0.98765432098765427</v>
      </c>
      <c r="L8" s="22">
        <v>21</v>
      </c>
      <c r="M8" s="23">
        <f t="shared" si="5"/>
        <v>65.625</v>
      </c>
      <c r="N8" s="24"/>
      <c r="O8" s="22">
        <v>80</v>
      </c>
      <c r="P8" s="22">
        <v>32</v>
      </c>
      <c r="Q8" s="25"/>
    </row>
    <row r="9" spans="1:17" ht="15.75" customHeight="1">
      <c r="A9" s="14" t="s">
        <v>23</v>
      </c>
      <c r="B9" s="15">
        <v>119</v>
      </c>
      <c r="C9" s="15">
        <v>91</v>
      </c>
      <c r="D9" s="16">
        <v>90</v>
      </c>
      <c r="E9" s="17">
        <f t="shared" si="3"/>
        <v>-1</v>
      </c>
      <c r="F9" s="18">
        <f t="shared" si="4"/>
        <v>98.901098901098905</v>
      </c>
      <c r="G9" s="17">
        <f t="shared" si="0"/>
        <v>-29</v>
      </c>
      <c r="H9" s="18">
        <f t="shared" si="1"/>
        <v>75.630252100840337</v>
      </c>
      <c r="I9" s="19">
        <f>[2]Ур.безр.!D8</f>
        <v>1.3679890560875512</v>
      </c>
      <c r="J9" s="20">
        <v>110</v>
      </c>
      <c r="K9" s="21">
        <f t="shared" si="2"/>
        <v>0.97272727272727277</v>
      </c>
      <c r="L9" s="22">
        <v>45</v>
      </c>
      <c r="M9" s="23">
        <f t="shared" si="5"/>
        <v>132.35294117647058</v>
      </c>
      <c r="N9" s="24"/>
      <c r="O9" s="22">
        <v>107</v>
      </c>
      <c r="P9" s="22">
        <v>34</v>
      </c>
      <c r="Q9" s="25"/>
    </row>
    <row r="10" spans="1:17" ht="15.75" customHeight="1">
      <c r="A10" s="14" t="s">
        <v>24</v>
      </c>
      <c r="B10" s="15">
        <v>111</v>
      </c>
      <c r="C10" s="15">
        <v>72</v>
      </c>
      <c r="D10" s="16">
        <v>64</v>
      </c>
      <c r="E10" s="17">
        <f t="shared" si="3"/>
        <v>-8</v>
      </c>
      <c r="F10" s="18">
        <f t="shared" si="4"/>
        <v>88.888888888888886</v>
      </c>
      <c r="G10" s="17">
        <f t="shared" si="0"/>
        <v>-47</v>
      </c>
      <c r="H10" s="18">
        <f t="shared" si="1"/>
        <v>57.657657657657658</v>
      </c>
      <c r="I10" s="19">
        <f>[2]Ур.безр.!D9</f>
        <v>1.1347517730496455</v>
      </c>
      <c r="J10" s="20">
        <v>102</v>
      </c>
      <c r="K10" s="21">
        <f t="shared" si="2"/>
        <v>0.67647058823529416</v>
      </c>
      <c r="L10" s="22">
        <v>40</v>
      </c>
      <c r="M10" s="23">
        <f t="shared" si="5"/>
        <v>190.47619047619045</v>
      </c>
      <c r="N10" s="24"/>
      <c r="O10" s="22">
        <v>69</v>
      </c>
      <c r="P10" s="22">
        <v>21</v>
      </c>
      <c r="Q10" s="25"/>
    </row>
    <row r="11" spans="1:17" ht="15.75" customHeight="1">
      <c r="A11" s="14" t="s">
        <v>25</v>
      </c>
      <c r="B11" s="15">
        <v>484</v>
      </c>
      <c r="C11" s="15">
        <v>378</v>
      </c>
      <c r="D11" s="16">
        <v>417</v>
      </c>
      <c r="E11" s="17">
        <f t="shared" si="3"/>
        <v>39</v>
      </c>
      <c r="F11" s="18">
        <f t="shared" si="4"/>
        <v>110.31746031746033</v>
      </c>
      <c r="G11" s="17">
        <f t="shared" si="0"/>
        <v>-67</v>
      </c>
      <c r="H11" s="18">
        <f t="shared" si="1"/>
        <v>86.15702479338843</v>
      </c>
      <c r="I11" s="19">
        <f>[2]Ур.безр.!D10</f>
        <v>1.4339752407152682</v>
      </c>
      <c r="J11" s="20">
        <v>712</v>
      </c>
      <c r="K11" s="21">
        <f t="shared" si="2"/>
        <v>0.63764044943820219</v>
      </c>
      <c r="L11" s="22">
        <v>124</v>
      </c>
      <c r="M11" s="23">
        <f t="shared" si="5"/>
        <v>55.357142857142861</v>
      </c>
      <c r="N11" s="24"/>
      <c r="O11" s="22">
        <v>454</v>
      </c>
      <c r="P11" s="22">
        <v>224</v>
      </c>
      <c r="Q11" s="25"/>
    </row>
    <row r="12" spans="1:17" ht="15.75" customHeight="1">
      <c r="A12" s="14" t="s">
        <v>26</v>
      </c>
      <c r="B12" s="15">
        <v>112</v>
      </c>
      <c r="C12" s="15">
        <v>56</v>
      </c>
      <c r="D12" s="16">
        <v>56</v>
      </c>
      <c r="E12" s="17">
        <f t="shared" si="3"/>
        <v>0</v>
      </c>
      <c r="F12" s="18">
        <f t="shared" si="4"/>
        <v>100</v>
      </c>
      <c r="G12" s="17">
        <f t="shared" si="0"/>
        <v>-56</v>
      </c>
      <c r="H12" s="18">
        <f t="shared" si="1"/>
        <v>50</v>
      </c>
      <c r="I12" s="19">
        <f>[2]Ур.безр.!D11</f>
        <v>0.81716036772216549</v>
      </c>
      <c r="J12" s="20">
        <v>91</v>
      </c>
      <c r="K12" s="21">
        <f t="shared" si="2"/>
        <v>0.84615384615384615</v>
      </c>
      <c r="L12" s="22">
        <v>62</v>
      </c>
      <c r="M12" s="23">
        <f t="shared" si="5"/>
        <v>91.17647058823529</v>
      </c>
      <c r="N12" s="24"/>
      <c r="O12" s="22">
        <v>77</v>
      </c>
      <c r="P12" s="22">
        <v>68</v>
      </c>
      <c r="Q12" s="25"/>
    </row>
    <row r="13" spans="1:17" ht="15.75" customHeight="1">
      <c r="A13" s="14" t="s">
        <v>27</v>
      </c>
      <c r="B13" s="15">
        <v>114</v>
      </c>
      <c r="C13" s="15">
        <v>97</v>
      </c>
      <c r="D13" s="16">
        <v>93</v>
      </c>
      <c r="E13" s="17">
        <f t="shared" si="3"/>
        <v>-4</v>
      </c>
      <c r="F13" s="18">
        <f t="shared" si="4"/>
        <v>95.876288659793815</v>
      </c>
      <c r="G13" s="17">
        <f t="shared" si="0"/>
        <v>-21</v>
      </c>
      <c r="H13" s="18">
        <f t="shared" si="1"/>
        <v>81.578947368421055</v>
      </c>
      <c r="I13" s="19">
        <f>[2]Ур.безр.!D12</f>
        <v>0.93816200948249784</v>
      </c>
      <c r="J13" s="20">
        <v>238</v>
      </c>
      <c r="K13" s="21">
        <f t="shared" si="2"/>
        <v>0.5</v>
      </c>
      <c r="L13" s="22">
        <v>100</v>
      </c>
      <c r="M13" s="23">
        <f t="shared" si="5"/>
        <v>84.745762711864401</v>
      </c>
      <c r="N13" s="24"/>
      <c r="O13" s="22">
        <v>119</v>
      </c>
      <c r="P13" s="22">
        <v>118</v>
      </c>
      <c r="Q13" s="25"/>
    </row>
    <row r="14" spans="1:17" ht="15.75" customHeight="1">
      <c r="A14" s="14" t="s">
        <v>28</v>
      </c>
      <c r="B14" s="15">
        <v>52</v>
      </c>
      <c r="C14" s="15">
        <v>43</v>
      </c>
      <c r="D14" s="16">
        <v>47</v>
      </c>
      <c r="E14" s="17">
        <f t="shared" si="3"/>
        <v>4</v>
      </c>
      <c r="F14" s="18">
        <f t="shared" si="4"/>
        <v>109.30232558139534</v>
      </c>
      <c r="G14" s="17">
        <f t="shared" si="0"/>
        <v>-5</v>
      </c>
      <c r="H14" s="18">
        <f t="shared" si="1"/>
        <v>90.384615384615387</v>
      </c>
      <c r="I14" s="19">
        <f>[2]Ур.безр.!D13</f>
        <v>1.1027686532144534</v>
      </c>
      <c r="J14" s="20">
        <v>152</v>
      </c>
      <c r="K14" s="21">
        <f t="shared" si="2"/>
        <v>0.47368421052631576</v>
      </c>
      <c r="L14" s="22">
        <v>56</v>
      </c>
      <c r="M14" s="23">
        <f t="shared" si="5"/>
        <v>73.68421052631578</v>
      </c>
      <c r="N14" s="24"/>
      <c r="O14" s="22">
        <v>72</v>
      </c>
      <c r="P14" s="22">
        <v>76</v>
      </c>
      <c r="Q14" s="25"/>
    </row>
    <row r="15" spans="1:17" ht="15.75" customHeight="1">
      <c r="A15" s="14" t="s">
        <v>29</v>
      </c>
      <c r="B15" s="15">
        <v>350</v>
      </c>
      <c r="C15" s="15">
        <v>214</v>
      </c>
      <c r="D15" s="16">
        <v>211</v>
      </c>
      <c r="E15" s="17">
        <f t="shared" si="3"/>
        <v>-3</v>
      </c>
      <c r="F15" s="18">
        <f t="shared" si="4"/>
        <v>98.598130841121502</v>
      </c>
      <c r="G15" s="17">
        <f t="shared" si="0"/>
        <v>-139</v>
      </c>
      <c r="H15" s="18">
        <f t="shared" si="1"/>
        <v>60.285714285714285</v>
      </c>
      <c r="I15" s="19">
        <f>[2]Ур.безр.!D14</f>
        <v>1.0445544554455446</v>
      </c>
      <c r="J15" s="20">
        <v>405</v>
      </c>
      <c r="K15" s="21">
        <f t="shared" si="2"/>
        <v>0.6518518518518519</v>
      </c>
      <c r="L15" s="22">
        <v>92</v>
      </c>
      <c r="M15" s="23">
        <f t="shared" si="5"/>
        <v>89.320388349514573</v>
      </c>
      <c r="N15" s="24"/>
      <c r="O15" s="22">
        <v>264</v>
      </c>
      <c r="P15" s="22">
        <v>103</v>
      </c>
      <c r="Q15" s="25"/>
    </row>
    <row r="16" spans="1:17" ht="15.75" customHeight="1">
      <c r="A16" s="14" t="s">
        <v>30</v>
      </c>
      <c r="B16" s="15">
        <v>64</v>
      </c>
      <c r="C16" s="15">
        <v>49</v>
      </c>
      <c r="D16" s="16">
        <v>50</v>
      </c>
      <c r="E16" s="17">
        <f t="shared" si="3"/>
        <v>1</v>
      </c>
      <c r="F16" s="18">
        <f t="shared" si="4"/>
        <v>102.04081632653062</v>
      </c>
      <c r="G16" s="17">
        <f t="shared" si="0"/>
        <v>-14</v>
      </c>
      <c r="H16" s="18">
        <f t="shared" si="1"/>
        <v>78.125</v>
      </c>
      <c r="I16" s="19">
        <f>[2]Ур.безр.!D15</f>
        <v>0.99206349206349198</v>
      </c>
      <c r="J16" s="20">
        <v>108</v>
      </c>
      <c r="K16" s="21">
        <f t="shared" si="2"/>
        <v>0.5</v>
      </c>
      <c r="L16" s="22">
        <v>19</v>
      </c>
      <c r="M16" s="23">
        <f t="shared" si="5"/>
        <v>79.166666666666657</v>
      </c>
      <c r="N16" s="24"/>
      <c r="O16" s="22">
        <v>54</v>
      </c>
      <c r="P16" s="22">
        <v>24</v>
      </c>
      <c r="Q16" s="25"/>
    </row>
    <row r="17" spans="1:17" ht="15.75" customHeight="1">
      <c r="A17" s="14" t="s">
        <v>31</v>
      </c>
      <c r="B17" s="15">
        <v>183</v>
      </c>
      <c r="C17" s="15">
        <v>124</v>
      </c>
      <c r="D17" s="16">
        <v>128</v>
      </c>
      <c r="E17" s="17">
        <f t="shared" si="3"/>
        <v>4</v>
      </c>
      <c r="F17" s="18">
        <f t="shared" si="4"/>
        <v>103.2258064516129</v>
      </c>
      <c r="G17" s="17">
        <f t="shared" si="0"/>
        <v>-55</v>
      </c>
      <c r="H17" s="18">
        <f t="shared" si="1"/>
        <v>69.945355191256837</v>
      </c>
      <c r="I17" s="19">
        <f>[2]Ур.безр.!D16</f>
        <v>0.99094216923434242</v>
      </c>
      <c r="J17" s="20">
        <v>203</v>
      </c>
      <c r="K17" s="21">
        <f t="shared" si="2"/>
        <v>0.74876847290640391</v>
      </c>
      <c r="L17" s="22">
        <v>73</v>
      </c>
      <c r="M17" s="23">
        <f t="shared" si="5"/>
        <v>70.873786407766985</v>
      </c>
      <c r="N17" s="24"/>
      <c r="O17" s="22">
        <v>152</v>
      </c>
      <c r="P17" s="22">
        <v>103</v>
      </c>
      <c r="Q17" s="25"/>
    </row>
    <row r="18" spans="1:17" ht="15.75" customHeight="1">
      <c r="A18" s="14" t="s">
        <v>32</v>
      </c>
      <c r="B18" s="15">
        <v>377</v>
      </c>
      <c r="C18" s="15">
        <v>118</v>
      </c>
      <c r="D18" s="16">
        <v>112</v>
      </c>
      <c r="E18" s="17">
        <f t="shared" si="3"/>
        <v>-6</v>
      </c>
      <c r="F18" s="18">
        <f t="shared" si="4"/>
        <v>94.915254237288138</v>
      </c>
      <c r="G18" s="17">
        <f t="shared" si="0"/>
        <v>-265</v>
      </c>
      <c r="H18" s="18">
        <f t="shared" si="1"/>
        <v>29.708222811671085</v>
      </c>
      <c r="I18" s="19">
        <f>[2]Ур.безр.!D17</f>
        <v>0.92953772097269483</v>
      </c>
      <c r="J18" s="20">
        <v>391</v>
      </c>
      <c r="K18" s="21">
        <f t="shared" si="2"/>
        <v>0.42455242966751916</v>
      </c>
      <c r="L18" s="22">
        <v>63</v>
      </c>
      <c r="M18" s="23">
        <f t="shared" si="5"/>
        <v>70.786516853932582</v>
      </c>
      <c r="N18" s="24"/>
      <c r="O18" s="22">
        <v>166</v>
      </c>
      <c r="P18" s="22">
        <v>89</v>
      </c>
      <c r="Q18" s="25"/>
    </row>
    <row r="19" spans="1:17" ht="15.75" customHeight="1">
      <c r="A19" s="14" t="s">
        <v>33</v>
      </c>
      <c r="B19" s="15">
        <v>166</v>
      </c>
      <c r="C19" s="15">
        <v>92</v>
      </c>
      <c r="D19" s="16">
        <v>87</v>
      </c>
      <c r="E19" s="17">
        <f t="shared" si="3"/>
        <v>-5</v>
      </c>
      <c r="F19" s="18">
        <f t="shared" si="4"/>
        <v>94.565217391304344</v>
      </c>
      <c r="G19" s="17">
        <f t="shared" si="0"/>
        <v>-79</v>
      </c>
      <c r="H19" s="18">
        <f t="shared" si="1"/>
        <v>52.409638554216862</v>
      </c>
      <c r="I19" s="19">
        <f>[2]Ур.безр.!D18</f>
        <v>0.88029950419912983</v>
      </c>
      <c r="J19" s="20">
        <v>210</v>
      </c>
      <c r="K19" s="21">
        <f t="shared" si="2"/>
        <v>0.52380952380952384</v>
      </c>
      <c r="L19" s="22">
        <v>73</v>
      </c>
      <c r="M19" s="23">
        <f t="shared" si="5"/>
        <v>107.35294117647058</v>
      </c>
      <c r="N19" s="24"/>
      <c r="O19" s="22">
        <v>110</v>
      </c>
      <c r="P19" s="22">
        <v>68</v>
      </c>
      <c r="Q19" s="25"/>
    </row>
    <row r="20" spans="1:17" ht="15.75" customHeight="1">
      <c r="A20" s="14" t="s">
        <v>34</v>
      </c>
      <c r="B20" s="15">
        <v>930</v>
      </c>
      <c r="C20" s="15">
        <v>449</v>
      </c>
      <c r="D20" s="16">
        <v>439</v>
      </c>
      <c r="E20" s="17">
        <f t="shared" si="3"/>
        <v>-10</v>
      </c>
      <c r="F20" s="18">
        <f t="shared" si="4"/>
        <v>97.772828507795097</v>
      </c>
      <c r="G20" s="17">
        <f t="shared" si="0"/>
        <v>-491</v>
      </c>
      <c r="H20" s="18">
        <f t="shared" si="1"/>
        <v>47.204301075268816</v>
      </c>
      <c r="I20" s="19">
        <f>[2]Ур.безр.!D19</f>
        <v>1.3840721356958194</v>
      </c>
      <c r="J20" s="20">
        <v>698</v>
      </c>
      <c r="K20" s="21">
        <f t="shared" si="2"/>
        <v>0.8724928366762178</v>
      </c>
      <c r="L20" s="22">
        <v>243</v>
      </c>
      <c r="M20" s="23">
        <f t="shared" si="5"/>
        <v>61.832061068702295</v>
      </c>
      <c r="N20" s="24"/>
      <c r="O20" s="22">
        <v>609</v>
      </c>
      <c r="P20" s="22">
        <v>393</v>
      </c>
      <c r="Q20" s="25"/>
    </row>
    <row r="21" spans="1:17" ht="15.75" customHeight="1">
      <c r="A21" s="14" t="s">
        <v>35</v>
      </c>
      <c r="B21" s="15">
        <v>96</v>
      </c>
      <c r="C21" s="15">
        <v>48</v>
      </c>
      <c r="D21" s="16">
        <v>42</v>
      </c>
      <c r="E21" s="17">
        <f t="shared" si="3"/>
        <v>-6</v>
      </c>
      <c r="F21" s="18">
        <f t="shared" si="4"/>
        <v>87.5</v>
      </c>
      <c r="G21" s="17">
        <f t="shared" si="0"/>
        <v>-54</v>
      </c>
      <c r="H21" s="18">
        <f t="shared" si="1"/>
        <v>43.75</v>
      </c>
      <c r="I21" s="19">
        <f>[2]Ур.безр.!D20</f>
        <v>0.60449050086355793</v>
      </c>
      <c r="J21" s="20">
        <v>121</v>
      </c>
      <c r="K21" s="21">
        <f t="shared" si="2"/>
        <v>0.39669421487603307</v>
      </c>
      <c r="L21" s="22">
        <v>82</v>
      </c>
      <c r="M21" s="23">
        <f t="shared" si="5"/>
        <v>100</v>
      </c>
      <c r="N21" s="24"/>
      <c r="O21" s="22">
        <v>48</v>
      </c>
      <c r="P21" s="22">
        <v>82</v>
      </c>
      <c r="Q21" s="25"/>
    </row>
    <row r="22" spans="1:17" ht="15.75" customHeight="1">
      <c r="A22" s="14" t="s">
        <v>36</v>
      </c>
      <c r="B22" s="15">
        <v>94</v>
      </c>
      <c r="C22" s="15">
        <v>68</v>
      </c>
      <c r="D22" s="16">
        <v>75</v>
      </c>
      <c r="E22" s="17">
        <f t="shared" si="3"/>
        <v>7</v>
      </c>
      <c r="F22" s="18">
        <f t="shared" si="4"/>
        <v>110.29411764705883</v>
      </c>
      <c r="G22" s="17">
        <f t="shared" si="0"/>
        <v>-19</v>
      </c>
      <c r="H22" s="18">
        <f t="shared" si="1"/>
        <v>79.787234042553195</v>
      </c>
      <c r="I22" s="19">
        <f>[2]Ур.безр.!D21</f>
        <v>0.84383438343834383</v>
      </c>
      <c r="J22" s="20">
        <v>176</v>
      </c>
      <c r="K22" s="21">
        <f t="shared" si="2"/>
        <v>0.73295454545454541</v>
      </c>
      <c r="L22" s="22">
        <v>43</v>
      </c>
      <c r="M22" s="23">
        <f t="shared" si="5"/>
        <v>54.430379746835442</v>
      </c>
      <c r="N22" s="24"/>
      <c r="O22" s="22">
        <v>129</v>
      </c>
      <c r="P22" s="22">
        <v>79</v>
      </c>
      <c r="Q22" s="25"/>
    </row>
    <row r="23" spans="1:17" ht="15.75" customHeight="1">
      <c r="A23" s="14" t="s">
        <v>37</v>
      </c>
      <c r="B23" s="15">
        <v>118</v>
      </c>
      <c r="C23" s="15">
        <v>99</v>
      </c>
      <c r="D23" s="16">
        <v>85</v>
      </c>
      <c r="E23" s="17">
        <f t="shared" si="3"/>
        <v>-14</v>
      </c>
      <c r="F23" s="18">
        <f t="shared" si="4"/>
        <v>85.858585858585855</v>
      </c>
      <c r="G23" s="17">
        <f t="shared" si="0"/>
        <v>-33</v>
      </c>
      <c r="H23" s="18">
        <f t="shared" si="1"/>
        <v>72.033898305084747</v>
      </c>
      <c r="I23" s="19">
        <f>[2]Ур.безр.!D22</f>
        <v>1.3383719099354434</v>
      </c>
      <c r="J23" s="20">
        <v>123</v>
      </c>
      <c r="K23" s="21">
        <f t="shared" si="2"/>
        <v>0.76422764227642281</v>
      </c>
      <c r="L23" s="22">
        <v>26</v>
      </c>
      <c r="M23" s="23">
        <f t="shared" si="5"/>
        <v>54.166666666666664</v>
      </c>
      <c r="N23" s="24"/>
      <c r="O23" s="22">
        <v>94</v>
      </c>
      <c r="P23" s="22">
        <v>48</v>
      </c>
      <c r="Q23" s="25"/>
    </row>
    <row r="24" spans="1:17" ht="15.75" customHeight="1">
      <c r="A24" s="14" t="s">
        <v>38</v>
      </c>
      <c r="B24" s="15">
        <v>94</v>
      </c>
      <c r="C24" s="15">
        <v>64</v>
      </c>
      <c r="D24" s="16">
        <v>67</v>
      </c>
      <c r="E24" s="17">
        <f t="shared" si="3"/>
        <v>3</v>
      </c>
      <c r="F24" s="18">
        <f t="shared" si="4"/>
        <v>104.6875</v>
      </c>
      <c r="G24" s="17">
        <f t="shared" si="0"/>
        <v>-27</v>
      </c>
      <c r="H24" s="18">
        <f t="shared" si="1"/>
        <v>71.276595744680847</v>
      </c>
      <c r="I24" s="19">
        <f>[2]Ур.безр.!D23</f>
        <v>0.66973210715713716</v>
      </c>
      <c r="J24" s="20">
        <v>223</v>
      </c>
      <c r="K24" s="21">
        <f t="shared" si="2"/>
        <v>0.46188340807174888</v>
      </c>
      <c r="L24" s="22">
        <v>60</v>
      </c>
      <c r="M24" s="23">
        <f t="shared" si="5"/>
        <v>83.333333333333343</v>
      </c>
      <c r="N24" s="24"/>
      <c r="O24" s="22">
        <v>103</v>
      </c>
      <c r="P24" s="22">
        <v>72</v>
      </c>
      <c r="Q24" s="25"/>
    </row>
    <row r="25" spans="1:17" ht="16.5" customHeight="1">
      <c r="A25" s="14" t="s">
        <v>39</v>
      </c>
      <c r="B25" s="15">
        <v>238</v>
      </c>
      <c r="C25" s="15">
        <v>128</v>
      </c>
      <c r="D25" s="16">
        <v>138</v>
      </c>
      <c r="E25" s="17">
        <f t="shared" si="3"/>
        <v>10</v>
      </c>
      <c r="F25" s="18">
        <f t="shared" si="4"/>
        <v>107.8125</v>
      </c>
      <c r="G25" s="17">
        <f t="shared" si="0"/>
        <v>-100</v>
      </c>
      <c r="H25" s="18">
        <f t="shared" si="1"/>
        <v>57.983193277310932</v>
      </c>
      <c r="I25" s="19">
        <f>[2]Ур.безр.!D24</f>
        <v>0.89709419489046349</v>
      </c>
      <c r="J25" s="20">
        <v>489</v>
      </c>
      <c r="K25" s="21">
        <f t="shared" si="2"/>
        <v>0.31492842535787319</v>
      </c>
      <c r="L25" s="22">
        <v>100</v>
      </c>
      <c r="M25" s="23">
        <f t="shared" si="5"/>
        <v>79.365079365079367</v>
      </c>
      <c r="N25" s="24"/>
      <c r="O25" s="22">
        <v>154</v>
      </c>
      <c r="P25" s="22">
        <v>126</v>
      </c>
      <c r="Q25" s="25"/>
    </row>
    <row r="26" spans="1:17" ht="18" customHeight="1">
      <c r="A26" s="14" t="s">
        <v>40</v>
      </c>
      <c r="B26" s="15">
        <v>6931</v>
      </c>
      <c r="C26" s="15">
        <v>1802</v>
      </c>
      <c r="D26" s="16">
        <v>1626</v>
      </c>
      <c r="E26" s="17">
        <f t="shared" si="3"/>
        <v>-176</v>
      </c>
      <c r="F26" s="18">
        <f t="shared" si="4"/>
        <v>90.233074361820201</v>
      </c>
      <c r="G26" s="17">
        <f t="shared" si="0"/>
        <v>-5305</v>
      </c>
      <c r="H26" s="18">
        <f t="shared" si="1"/>
        <v>23.459818208050788</v>
      </c>
      <c r="I26" s="19">
        <f>[2]Ур.безр.!D25</f>
        <v>1.0076222346160997</v>
      </c>
      <c r="J26" s="20">
        <v>4327</v>
      </c>
      <c r="K26" s="21">
        <f t="shared" si="2"/>
        <v>0.46406286110469147</v>
      </c>
      <c r="L26" s="22">
        <v>497</v>
      </c>
      <c r="M26" s="23">
        <f t="shared" si="5"/>
        <v>50</v>
      </c>
      <c r="N26" s="24"/>
      <c r="O26" s="22">
        <v>2008</v>
      </c>
      <c r="P26" s="22">
        <v>994</v>
      </c>
      <c r="Q26" s="25"/>
    </row>
    <row r="27" spans="1:17" s="33" customFormat="1" ht="20.25" customHeight="1">
      <c r="A27" s="28" t="s">
        <v>41</v>
      </c>
      <c r="B27" s="15">
        <f>SUM(B4:B26)</f>
        <v>11175</v>
      </c>
      <c r="C27" s="15">
        <v>4432</v>
      </c>
      <c r="D27" s="16">
        <f>SUM(D4:D26)</f>
        <v>4258</v>
      </c>
      <c r="E27" s="29">
        <f>SUM(E4:E26)</f>
        <v>-174</v>
      </c>
      <c r="F27" s="30">
        <f>D27/C27*100</f>
        <v>96.0740072202166</v>
      </c>
      <c r="G27" s="29">
        <f>SUM(G4:G26)</f>
        <v>-6917</v>
      </c>
      <c r="H27" s="30">
        <f t="shared" si="1"/>
        <v>38.102908277404921</v>
      </c>
      <c r="I27" s="19">
        <f>[2]Ур.безр.!D26</f>
        <v>1.0543257564502551</v>
      </c>
      <c r="J27" s="29">
        <f>SUM(J4:J26)</f>
        <v>9629</v>
      </c>
      <c r="K27" s="21">
        <f t="shared" si="2"/>
        <v>0.54533181015681798</v>
      </c>
      <c r="L27" s="29">
        <f>SUM(L4:L26)</f>
        <v>2038</v>
      </c>
      <c r="M27" s="31">
        <f t="shared" si="5"/>
        <v>67.888074616922054</v>
      </c>
      <c r="N27" s="32"/>
      <c r="O27" s="29">
        <f>SUM(O4:O26)</f>
        <v>5251</v>
      </c>
      <c r="P27" s="29">
        <f>SUM(P4:P26)</f>
        <v>3002</v>
      </c>
      <c r="Q27" s="29">
        <f>SUM(Q4:Q26)</f>
        <v>0</v>
      </c>
    </row>
    <row r="28" spans="1:17" s="11" customFormat="1" ht="18" customHeight="1">
      <c r="D28" s="34"/>
      <c r="I28" s="35"/>
      <c r="J28" s="35"/>
      <c r="Q28" s="36"/>
    </row>
    <row r="29" spans="1:17" s="11" customFormat="1" ht="18" customHeight="1">
      <c r="D29" s="34"/>
      <c r="I29" s="37"/>
      <c r="J29" s="37"/>
      <c r="K29" s="37"/>
      <c r="Q29" s="36"/>
    </row>
    <row r="30" spans="1:17" s="11" customFormat="1" ht="18" customHeight="1">
      <c r="D30" s="34"/>
      <c r="I30" s="34"/>
      <c r="J30" s="34"/>
      <c r="Q30" s="36"/>
    </row>
    <row r="31" spans="1:17" s="11" customFormat="1" ht="18" customHeight="1">
      <c r="D31" s="34"/>
      <c r="I31" s="34"/>
      <c r="J31" s="34"/>
      <c r="Q31" s="36"/>
    </row>
    <row r="32" spans="1:17" s="11" customFormat="1" ht="18" customHeight="1">
      <c r="D32" s="34"/>
      <c r="I32" s="34"/>
      <c r="J32" s="34"/>
      <c r="Q32" s="36"/>
    </row>
    <row r="33" spans="4:17" s="11" customFormat="1" ht="18" customHeight="1">
      <c r="D33" s="34"/>
      <c r="I33" s="34"/>
      <c r="J33" s="34"/>
      <c r="Q33" s="36"/>
    </row>
    <row r="34" spans="4:17" s="11" customFormat="1" ht="18" customHeight="1">
      <c r="D34" s="34"/>
      <c r="I34" s="34"/>
      <c r="J34" s="34"/>
      <c r="Q34" s="36"/>
    </row>
    <row r="35" spans="4:17" s="11" customFormat="1" ht="18" customHeight="1">
      <c r="D35" s="34"/>
      <c r="I35" s="34"/>
      <c r="J35" s="34"/>
      <c r="Q35" s="36"/>
    </row>
    <row r="36" spans="4:17" s="11" customFormat="1" ht="18" customHeight="1">
      <c r="D36" s="34"/>
      <c r="I36" s="34"/>
      <c r="J36" s="34"/>
      <c r="Q36" s="36"/>
    </row>
    <row r="37" spans="4:17" s="11" customFormat="1" ht="18" customHeight="1">
      <c r="D37" s="34"/>
      <c r="I37" s="34"/>
      <c r="J37" s="34"/>
      <c r="Q37" s="36"/>
    </row>
    <row r="38" spans="4:17" s="11" customFormat="1" ht="18" customHeight="1">
      <c r="D38" s="34"/>
      <c r="I38" s="34"/>
      <c r="J38" s="34"/>
      <c r="Q38" s="36"/>
    </row>
  </sheetData>
  <mergeCells count="2">
    <mergeCell ref="A1:M1"/>
    <mergeCell ref="A2:M2"/>
  </mergeCells>
  <printOptions horizontalCentered="1"/>
  <pageMargins left="0.39370078740157483" right="0.19685039370078741" top="0.59055118110236227" bottom="0" header="0.15748031496062992" footer="1.3779527559055118"/>
  <pageSetup paperSize="9" pageOrder="overThenDown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Результаты</vt:lpstr>
      <vt:lpstr>Лист1</vt:lpstr>
      <vt:lpstr>Результаты!Область_печати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Герасимова Марина Александровна</dc:creator>
  <cp:lastModifiedBy>GaydukovaOM</cp:lastModifiedBy>
  <dcterms:created xsi:type="dcterms:W3CDTF">2021-08-04T12:34:20Z</dcterms:created>
  <dcterms:modified xsi:type="dcterms:W3CDTF">2021-08-13T08:02:13Z</dcterms:modified>
</cp:coreProperties>
</file>