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форм'!$A$2:$O$27</definedName>
  </definedNames>
  <calcPr calcId="145621"/>
</workbook>
</file>

<file path=xl/calcChain.xml><?xml version="1.0" encoding="utf-8"?>
<calcChain xmlns="http://schemas.openxmlformats.org/spreadsheetml/2006/main">
  <c r="H27" i="1" l="1"/>
  <c r="H26" i="1"/>
  <c r="J25" i="1"/>
  <c r="H25" i="1"/>
  <c r="J24" i="1"/>
  <c r="H24" i="1"/>
  <c r="J23" i="1"/>
  <c r="H23" i="1"/>
  <c r="O22" i="1"/>
  <c r="M22" i="1"/>
  <c r="J22" i="1"/>
  <c r="J20" i="1" s="1"/>
  <c r="H22" i="1"/>
  <c r="O21" i="1"/>
  <c r="M21" i="1"/>
  <c r="J21" i="1"/>
  <c r="H21" i="1"/>
  <c r="O20" i="1"/>
  <c r="N20" i="1"/>
  <c r="M20" i="1"/>
  <c r="L20" i="1"/>
  <c r="K20" i="1"/>
  <c r="I20" i="1"/>
  <c r="H20" i="1"/>
  <c r="G20" i="1"/>
  <c r="F20" i="1"/>
  <c r="E20" i="1"/>
  <c r="G19" i="1"/>
  <c r="H19" i="1" s="1"/>
  <c r="F19" i="1"/>
  <c r="G18" i="1"/>
  <c r="F18" i="1"/>
  <c r="N17" i="1"/>
  <c r="L17" i="1"/>
  <c r="K17" i="1"/>
  <c r="I17" i="1"/>
  <c r="G17" i="1"/>
  <c r="J17" i="1" s="1"/>
  <c r="F17" i="1"/>
  <c r="H17" i="1" s="1"/>
  <c r="N16" i="1"/>
  <c r="L16" i="1"/>
  <c r="O16" i="1" s="1"/>
  <c r="K16" i="1"/>
  <c r="I16" i="1"/>
  <c r="G16" i="1"/>
  <c r="J16" i="1" s="1"/>
  <c r="F16" i="1"/>
  <c r="N15" i="1"/>
  <c r="L15" i="1"/>
  <c r="K15" i="1"/>
  <c r="I15" i="1"/>
  <c r="G15" i="1"/>
  <c r="J15" i="1" s="1"/>
  <c r="F15" i="1"/>
  <c r="H15" i="1" s="1"/>
  <c r="N14" i="1"/>
  <c r="L14" i="1"/>
  <c r="O14" i="1" s="1"/>
  <c r="K14" i="1"/>
  <c r="I14" i="1"/>
  <c r="G14" i="1"/>
  <c r="J14" i="1" s="1"/>
  <c r="F14" i="1"/>
  <c r="K9" i="1"/>
  <c r="H14" i="1" l="1"/>
  <c r="O15" i="1"/>
  <c r="H16" i="1"/>
  <c r="O17" i="1"/>
  <c r="H18" i="1"/>
  <c r="M14" i="1"/>
  <c r="M15" i="1"/>
  <c r="M16" i="1"/>
  <c r="M17" i="1"/>
</calcChain>
</file>

<file path=xl/sharedStrings.xml><?xml version="1.0" encoding="utf-8"?>
<sst xmlns="http://schemas.openxmlformats.org/spreadsheetml/2006/main" count="58" uniqueCount="32">
  <si>
    <t xml:space="preserve">   ИТОГИ</t>
  </si>
  <si>
    <t xml:space="preserve">                социально-экономического развития Большеигнатовского района за январь-август  2021  года </t>
  </si>
  <si>
    <t xml:space="preserve">№ </t>
  </si>
  <si>
    <t>Наименование показателя</t>
  </si>
  <si>
    <t>Ед.изм.</t>
  </si>
  <si>
    <t>Период</t>
  </si>
  <si>
    <t>План на 2021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</si>
  <si>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</si>
  <si>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</si>
  <si>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</si>
  <si>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</si>
  <si>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</si>
  <si>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</si>
  <si>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</si>
  <si>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</si>
  <si>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</si>
  <si>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 xml:space="preserve">Производство  молока в общественном секторе </t>
  </si>
  <si>
    <t>тонн</t>
  </si>
  <si>
    <t xml:space="preserve">Производство  мяса в общественном секторе </t>
  </si>
  <si>
    <t>Сохранность поголовья скота во всех категориях хозяйств в перерасчете на условные головы к уровню 01.01.2021 г. (на 01.09.2021 г.)</t>
  </si>
  <si>
    <t>Сохранность поголовья скота в сельскохозяйственных организациях в перерасчете на условные головы к уровню прошлого года (на 01.09.2021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</si>
  <si>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</si>
  <si>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</si>
  <si>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</si>
  <si>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</si>
  <si>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</si>
  <si>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</si>
  <si>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</si>
  <si>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 xml:space="preserve">Темп роста среднемесячной номинальной начисленной заработной платы  по крупным и средним предприятиям на 01.09.2021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</si>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</sst>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5" fillId="0" borderId="0" xfId="0" applyFont="1" applyBorder="1" applyAlignment="1">
      <alignment horizontal="center"/>
    </xf>
    <xf numFmtId="0" fontId="4" fillId="3" borderId="7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164" fontId="2" fillId="3" borderId="7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%20&#1056;&#1040;&#1041;&#1054;&#1063;&#1048;&#1049;%20&#1057;&#1058;&#1054;&#1051;\&#1054;&#1058;&#1063;&#1045;&#1058;&#1053;&#1054;&#1057;&#1058;&#1068;%202021%20&#1075;\&#1048;&#1090;&#1086;&#1075;&#1080;%202021%20&#1075;\8%20&#1072;&#1074;&#1075;&#1091;&#1089;&#1090;%202021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Производ.молоко_всего "/>
      <sheetName val="Произ.молока в разрезе"/>
      <sheetName val="Закуп молоко_всего"/>
      <sheetName val="Закуп молоко_советы"/>
      <sheetName val="Закуп молоко_СПК"/>
      <sheetName val="Производство мяса_всего"/>
      <sheetName val="Производство мяса в разрезе"/>
      <sheetName val="Закуп мяса_всего"/>
      <sheetName val="Закуп мясо_советы"/>
      <sheetName val="Закуп 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август</v>
          </cell>
        </row>
        <row r="18">
          <cell r="B18">
            <v>16140.5</v>
          </cell>
          <cell r="C18">
            <v>22549.599999999999</v>
          </cell>
          <cell r="E18">
            <v>16769.2</v>
          </cell>
          <cell r="G18">
            <v>2198.1999999999998</v>
          </cell>
          <cell r="H18">
            <v>2153.6999999999998</v>
          </cell>
          <cell r="J18">
            <v>2467.6</v>
          </cell>
        </row>
      </sheetData>
      <sheetData sheetId="1"/>
      <sheetData sheetId="2"/>
      <sheetData sheetId="3">
        <row r="14">
          <cell r="B14">
            <v>272321</v>
          </cell>
          <cell r="C14">
            <v>260217</v>
          </cell>
          <cell r="E14">
            <v>257775</v>
          </cell>
          <cell r="G14">
            <v>39651</v>
          </cell>
          <cell r="H14">
            <v>37828</v>
          </cell>
          <cell r="J14">
            <v>36678</v>
          </cell>
        </row>
      </sheetData>
      <sheetData sheetId="4">
        <row r="14">
          <cell r="B14">
            <v>8773</v>
          </cell>
          <cell r="C14">
            <v>7497.9</v>
          </cell>
          <cell r="E14">
            <v>8088.5</v>
          </cell>
          <cell r="G14">
            <v>1095</v>
          </cell>
          <cell r="H14">
            <v>937.8</v>
          </cell>
          <cell r="J14">
            <v>1006.9000000000001</v>
          </cell>
        </row>
      </sheetData>
      <sheetData sheetId="5"/>
      <sheetData sheetId="6"/>
      <sheetData sheetId="7"/>
      <sheetData sheetId="8">
        <row r="16">
          <cell r="C16">
            <v>6382.4</v>
          </cell>
        </row>
      </sheetData>
      <sheetData sheetId="9">
        <row r="14">
          <cell r="B14">
            <v>319</v>
          </cell>
          <cell r="C14">
            <v>388.8</v>
          </cell>
          <cell r="E14">
            <v>308.69999999999993</v>
          </cell>
          <cell r="G14">
            <v>30</v>
          </cell>
          <cell r="H14">
            <v>39.700000000000003</v>
          </cell>
          <cell r="J14">
            <v>29.1</v>
          </cell>
        </row>
      </sheetData>
      <sheetData sheetId="10"/>
      <sheetData sheetId="11"/>
      <sheetData sheetId="12"/>
      <sheetData sheetId="13">
        <row r="15">
          <cell r="C15">
            <v>19.5</v>
          </cell>
        </row>
      </sheetData>
      <sheetData sheetId="14"/>
      <sheetData sheetId="15"/>
      <sheetData sheetId="16"/>
      <sheetData sheetId="17"/>
      <sheetData sheetId="18">
        <row r="15">
          <cell r="B15">
            <v>1794</v>
          </cell>
        </row>
      </sheetData>
      <sheetData sheetId="19"/>
      <sheetData sheetId="20"/>
      <sheetData sheetId="21"/>
      <sheetData sheetId="22"/>
      <sheetData sheetId="23"/>
      <sheetData sheetId="24">
        <row r="14">
          <cell r="C14">
            <v>100</v>
          </cell>
          <cell r="D14">
            <v>96.3</v>
          </cell>
        </row>
      </sheetData>
      <sheetData sheetId="25">
        <row r="14">
          <cell r="C14">
            <v>100</v>
          </cell>
          <cell r="D14">
            <v>94.7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27"/>
  <sheetViews>
    <sheetView tabSelected="1" view="pageBreakPreview" topLeftCell="A16" zoomScale="60" zoomScaleNormal="70" zoomScalePageLayoutView="30" workbookViewId="0">
      <selection activeCell="G18" sqref="G18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62" t="s">
        <v>0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</row>
    <row r="8" spans="1:15" ht="42" customHeight="1" thickBot="1" x14ac:dyDescent="0.25">
      <c r="A8" s="7"/>
      <c r="B8" s="63" t="s">
        <v>1</v>
      </c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</row>
    <row r="9" spans="1:15" ht="19.5" customHeight="1" x14ac:dyDescent="0.2">
      <c r="A9" s="64" t="s">
        <v>2</v>
      </c>
      <c r="B9" s="67" t="s">
        <v>3</v>
      </c>
      <c r="C9" s="67" t="s">
        <v>4</v>
      </c>
      <c r="D9" s="67" t="s">
        <v>5</v>
      </c>
      <c r="E9" s="67" t="s">
        <v>6</v>
      </c>
      <c r="F9" s="70" t="s">
        <v>7</v>
      </c>
      <c r="G9" s="70"/>
      <c r="H9" s="70"/>
      <c r="I9" s="70"/>
      <c r="J9" s="70"/>
      <c r="K9" s="70" t="str">
        <f>[1]собст_д_ды!G4</f>
        <v xml:space="preserve">  в т.ч. август</v>
      </c>
      <c r="L9" s="70"/>
      <c r="M9" s="70"/>
      <c r="N9" s="70"/>
      <c r="O9" s="71"/>
    </row>
    <row r="10" spans="1:15" ht="16.5" customHeight="1" x14ac:dyDescent="0.2">
      <c r="A10" s="65"/>
      <c r="B10" s="68"/>
      <c r="C10" s="68"/>
      <c r="D10" s="68"/>
      <c r="E10" s="60"/>
      <c r="F10" s="60" t="s">
        <v>8</v>
      </c>
      <c r="G10" s="60" t="s">
        <v>9</v>
      </c>
      <c r="H10" s="60" t="s">
        <v>10</v>
      </c>
      <c r="I10" s="60">
        <v>2020</v>
      </c>
      <c r="J10" s="60" t="s">
        <v>11</v>
      </c>
      <c r="K10" s="60" t="s">
        <v>8</v>
      </c>
      <c r="L10" s="60" t="s">
        <v>9</v>
      </c>
      <c r="M10" s="60" t="s">
        <v>10</v>
      </c>
      <c r="N10" s="60">
        <v>2020</v>
      </c>
      <c r="O10" s="72" t="s">
        <v>11</v>
      </c>
    </row>
    <row r="11" spans="1:15" ht="16.5" customHeight="1" x14ac:dyDescent="0.2">
      <c r="A11" s="65"/>
      <c r="B11" s="68"/>
      <c r="C11" s="68"/>
      <c r="D11" s="68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72"/>
    </row>
    <row r="12" spans="1:15" ht="16.5" customHeight="1" x14ac:dyDescent="0.2">
      <c r="A12" s="65"/>
      <c r="B12" s="68"/>
      <c r="C12" s="68"/>
      <c r="D12" s="68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72"/>
    </row>
    <row r="13" spans="1:15" ht="16.5" customHeight="1" thickBot="1" x14ac:dyDescent="0.25">
      <c r="A13" s="66"/>
      <c r="B13" s="69"/>
      <c r="C13" s="69"/>
      <c r="D13" s="69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73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26245.599999999999</v>
      </c>
      <c r="F14" s="12">
        <f>[1]собст_д_ды!B18</f>
        <v>16140.5</v>
      </c>
      <c r="G14" s="13">
        <f>[1]собст_д_ды!C18</f>
        <v>22549.599999999999</v>
      </c>
      <c r="H14" s="12">
        <f>IF(G14=0,0,G14/F14*100)</f>
        <v>139.70818747870263</v>
      </c>
      <c r="I14" s="12">
        <f>[1]собст_д_ды!E18</f>
        <v>16769.2</v>
      </c>
      <c r="J14" s="12">
        <f t="shared" ref="J14:J22" si="0">G14/I14*100</f>
        <v>134.47033847768526</v>
      </c>
      <c r="K14" s="12">
        <f>[1]собст_д_ды!G18</f>
        <v>2198.1999999999998</v>
      </c>
      <c r="L14" s="13">
        <f>[1]собст_д_ды!H18</f>
        <v>2153.6999999999998</v>
      </c>
      <c r="M14" s="12">
        <f>IF(L14=0,0,L14/K14*100)</f>
        <v>97.975616413429165</v>
      </c>
      <c r="N14" s="13">
        <f>[1]собст_д_ды!J18</f>
        <v>2467.6</v>
      </c>
      <c r="O14" s="14">
        <f>L14/N14*100</f>
        <v>87.279137623601883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345923</v>
      </c>
      <c r="F15" s="18">
        <f>[1]Розн_т_об!B14</f>
        <v>272321</v>
      </c>
      <c r="G15" s="19">
        <f>[1]Розн_т_об!C14</f>
        <v>260217</v>
      </c>
      <c r="H15" s="20">
        <f>IF(G15=0,0,G15/F15*100)</f>
        <v>95.555245463992861</v>
      </c>
      <c r="I15" s="18">
        <f>[1]Розн_т_об!E14</f>
        <v>257775</v>
      </c>
      <c r="J15" s="21">
        <f t="shared" si="0"/>
        <v>100.94733779458831</v>
      </c>
      <c r="K15" s="18">
        <f>[1]Розн_т_об!G14</f>
        <v>39651</v>
      </c>
      <c r="L15" s="20">
        <f>[1]Розн_т_об!H14</f>
        <v>37828</v>
      </c>
      <c r="M15" s="20">
        <f>IF(L15=0,0,L15/K15*100)</f>
        <v>95.402385816246749</v>
      </c>
      <c r="N15" s="18">
        <f>[1]Розн_т_об!J14</f>
        <v>36678</v>
      </c>
      <c r="O15" s="22">
        <f>L15/N15*100</f>
        <v>103.13539451442281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12270</v>
      </c>
      <c r="F16" s="24">
        <f>'[1]Производ.молоко_всего '!B14</f>
        <v>8773</v>
      </c>
      <c r="G16" s="24">
        <f>'[1]Производ.молоко_всего '!C14</f>
        <v>7497.9</v>
      </c>
      <c r="H16" s="21">
        <f>IF(G16=0,0,G16/F16*100)</f>
        <v>85.465633192750474</v>
      </c>
      <c r="I16" s="24">
        <f>'[1]Производ.молоко_всего '!E14</f>
        <v>8088.5</v>
      </c>
      <c r="J16" s="21">
        <f t="shared" si="0"/>
        <v>92.69827532917104</v>
      </c>
      <c r="K16" s="24">
        <f>'[1]Производ.молоко_всего '!G14</f>
        <v>1095</v>
      </c>
      <c r="L16" s="24">
        <f>'[1]Производ.молоко_всего '!H14</f>
        <v>937.8</v>
      </c>
      <c r="M16" s="20">
        <f>IF(L16=0,0,L16/K16*100)</f>
        <v>85.643835616438352</v>
      </c>
      <c r="N16" s="24">
        <f>'[1]Производ.молоко_всего '!J14</f>
        <v>1006.9000000000001</v>
      </c>
      <c r="O16" s="22">
        <f>L16/N16*100</f>
        <v>93.137352269341534</v>
      </c>
    </row>
    <row r="17" spans="1:21" s="26" customFormat="1" ht="58.5" customHeight="1" x14ac:dyDescent="0.2">
      <c r="A17" s="23">
        <v>4</v>
      </c>
      <c r="B17" s="16" t="s">
        <v>18</v>
      </c>
      <c r="C17" s="24" t="s">
        <v>17</v>
      </c>
      <c r="D17" s="25" t="s">
        <v>14</v>
      </c>
      <c r="E17" s="24">
        <v>504</v>
      </c>
      <c r="F17" s="24">
        <f>'[1]Производство мяса_всего'!B14</f>
        <v>319</v>
      </c>
      <c r="G17" s="24">
        <f>'[1]Производство мяса_всего'!C14</f>
        <v>388.8</v>
      </c>
      <c r="H17" s="21">
        <f>IF(G17=0,0,G17/F17*100)</f>
        <v>121.88087774294671</v>
      </c>
      <c r="I17" s="24">
        <f>'[1]Производство мяса_всего'!E14</f>
        <v>308.69999999999993</v>
      </c>
      <c r="J17" s="21">
        <f t="shared" si="0"/>
        <v>125.94752186588924</v>
      </c>
      <c r="K17" s="24">
        <f>'[1]Производство мяса_всего'!G14</f>
        <v>30</v>
      </c>
      <c r="L17" s="24">
        <f>'[1]Производство мяса_всего'!H14</f>
        <v>39.700000000000003</v>
      </c>
      <c r="M17" s="20">
        <f>IF(L17=0,0,L17/K17*100)</f>
        <v>132.33333333333334</v>
      </c>
      <c r="N17" s="24">
        <f>'[1]Производство мяса_всего'!J14</f>
        <v>29.1</v>
      </c>
      <c r="O17" s="22">
        <f>L17/N17*100</f>
        <v>136.42611683848799</v>
      </c>
    </row>
    <row r="18" spans="1:21" ht="51" customHeight="1" x14ac:dyDescent="0.2">
      <c r="A18" s="15">
        <v>5</v>
      </c>
      <c r="B18" s="16" t="s">
        <v>19</v>
      </c>
      <c r="C18" s="24" t="s">
        <v>10</v>
      </c>
      <c r="D18" s="25" t="s">
        <v>14</v>
      </c>
      <c r="E18" s="24">
        <v>100</v>
      </c>
      <c r="F18" s="24">
        <f>'[1]сохран.погол. во всех катег.'!C14</f>
        <v>100</v>
      </c>
      <c r="G18" s="24">
        <f>'[1]сохран.погол. во всех катег.'!D14</f>
        <v>96.3</v>
      </c>
      <c r="H18" s="21">
        <f>G18/F18*100</f>
        <v>96.3</v>
      </c>
      <c r="I18" s="24"/>
      <c r="J18" s="21"/>
      <c r="K18" s="24"/>
      <c r="L18" s="24"/>
      <c r="M18" s="21"/>
      <c r="N18" s="24"/>
      <c r="O18" s="22"/>
      <c r="P18" s="27"/>
      <c r="Q18" s="27"/>
      <c r="R18" s="27"/>
    </row>
    <row r="19" spans="1:21" ht="51" customHeight="1" x14ac:dyDescent="0.2">
      <c r="A19" s="15">
        <v>6</v>
      </c>
      <c r="B19" s="28" t="s">
        <v>20</v>
      </c>
      <c r="C19" s="24" t="s">
        <v>10</v>
      </c>
      <c r="D19" s="25" t="s">
        <v>14</v>
      </c>
      <c r="E19" s="24">
        <v>100</v>
      </c>
      <c r="F19" s="24">
        <f>'[1]сохран.погол. в сель.хоз.'!C14</f>
        <v>100</v>
      </c>
      <c r="G19" s="24">
        <f>'[1]сохран.погол. в сель.хоз.'!D14</f>
        <v>94.7</v>
      </c>
      <c r="H19" s="21">
        <f>G19/F19*100</f>
        <v>94.7</v>
      </c>
      <c r="I19" s="24"/>
      <c r="J19" s="21"/>
      <c r="K19" s="24"/>
      <c r="L19" s="24"/>
      <c r="M19" s="21"/>
      <c r="N19" s="24"/>
      <c r="O19" s="22"/>
      <c r="P19" s="27"/>
      <c r="Q19" s="27"/>
      <c r="R19" s="27"/>
    </row>
    <row r="20" spans="1:21" ht="42.75" customHeight="1" x14ac:dyDescent="0.2">
      <c r="A20" s="15">
        <v>7</v>
      </c>
      <c r="B20" s="16" t="s">
        <v>21</v>
      </c>
      <c r="C20" s="25" t="s">
        <v>13</v>
      </c>
      <c r="D20" s="25" t="s">
        <v>14</v>
      </c>
      <c r="E20" s="25">
        <f>E22</f>
        <v>8990</v>
      </c>
      <c r="F20" s="25">
        <f t="shared" ref="F20:O20" si="1">F22</f>
        <v>9428</v>
      </c>
      <c r="G20" s="25">
        <f t="shared" si="1"/>
        <v>5969</v>
      </c>
      <c r="H20" s="25">
        <f t="shared" si="1"/>
        <v>63.31141281289775</v>
      </c>
      <c r="I20" s="25">
        <f t="shared" si="1"/>
        <v>5593</v>
      </c>
      <c r="J20" s="25">
        <f t="shared" si="1"/>
        <v>106.72268907563026</v>
      </c>
      <c r="K20" s="25">
        <f t="shared" si="1"/>
        <v>857</v>
      </c>
      <c r="L20" s="25">
        <f t="shared" si="1"/>
        <v>607</v>
      </c>
      <c r="M20" s="25">
        <f t="shared" si="1"/>
        <v>70.828471411901987</v>
      </c>
      <c r="N20" s="25">
        <f t="shared" si="1"/>
        <v>677</v>
      </c>
      <c r="O20" s="25">
        <f t="shared" si="1"/>
        <v>89.660265878877411</v>
      </c>
      <c r="P20" s="29"/>
      <c r="Q20" s="29"/>
      <c r="R20" s="29"/>
      <c r="S20" s="4"/>
      <c r="T20" s="4"/>
      <c r="U20" s="4"/>
    </row>
    <row r="21" spans="1:21" s="40" customFormat="1" ht="46.5" hidden="1" customHeight="1" x14ac:dyDescent="0.2">
      <c r="A21" s="30"/>
      <c r="B21" s="31" t="s">
        <v>22</v>
      </c>
      <c r="C21" s="32" t="s">
        <v>13</v>
      </c>
      <c r="D21" s="32" t="s">
        <v>14</v>
      </c>
      <c r="E21" s="32">
        <v>5820</v>
      </c>
      <c r="F21" s="32">
        <v>2189</v>
      </c>
      <c r="G21" s="33"/>
      <c r="H21" s="34">
        <f>G21/F21%</f>
        <v>0</v>
      </c>
      <c r="I21" s="32">
        <v>1746.2</v>
      </c>
      <c r="J21" s="34">
        <f t="shared" si="0"/>
        <v>0</v>
      </c>
      <c r="K21" s="35">
        <v>780</v>
      </c>
      <c r="L21" s="35"/>
      <c r="M21" s="34">
        <f>L21/K21%</f>
        <v>0</v>
      </c>
      <c r="N21" s="35">
        <v>499</v>
      </c>
      <c r="O21" s="36">
        <f>L21/N21%</f>
        <v>0</v>
      </c>
      <c r="P21" s="37"/>
      <c r="Q21" s="37"/>
      <c r="R21" s="38"/>
      <c r="S21" s="39"/>
      <c r="T21" s="39"/>
      <c r="U21" s="39"/>
    </row>
    <row r="22" spans="1:21" s="26" customFormat="1" ht="46.5" customHeight="1" x14ac:dyDescent="0.2">
      <c r="A22" s="23"/>
      <c r="B22" s="28" t="s">
        <v>23</v>
      </c>
      <c r="C22" s="25" t="s">
        <v>13</v>
      </c>
      <c r="D22" s="25" t="s">
        <v>14</v>
      </c>
      <c r="E22" s="25">
        <v>8990</v>
      </c>
      <c r="F22" s="25">
        <v>9428</v>
      </c>
      <c r="G22" s="41">
        <v>5969</v>
      </c>
      <c r="H22" s="21">
        <f>G22/F22%</f>
        <v>63.31141281289775</v>
      </c>
      <c r="I22" s="25">
        <v>5593</v>
      </c>
      <c r="J22" s="21">
        <f t="shared" si="0"/>
        <v>106.72268907563026</v>
      </c>
      <c r="K22" s="24">
        <v>857</v>
      </c>
      <c r="L22" s="24">
        <v>607</v>
      </c>
      <c r="M22" s="21">
        <f>L22/K22%</f>
        <v>70.828471411901987</v>
      </c>
      <c r="N22" s="24">
        <v>677</v>
      </c>
      <c r="O22" s="22">
        <f>L22/N22%</f>
        <v>89.660265878877411</v>
      </c>
      <c r="P22" s="42"/>
      <c r="Q22" s="42"/>
      <c r="R22" s="43"/>
      <c r="S22" s="44"/>
      <c r="T22" s="44"/>
      <c r="U22" s="44"/>
    </row>
    <row r="23" spans="1:21" ht="55.5" customHeight="1" x14ac:dyDescent="0.2">
      <c r="A23" s="15">
        <v>8</v>
      </c>
      <c r="B23" s="16" t="s">
        <v>24</v>
      </c>
      <c r="C23" s="24" t="s">
        <v>25</v>
      </c>
      <c r="D23" s="24" t="s">
        <v>26</v>
      </c>
      <c r="E23" s="24">
        <v>500</v>
      </c>
      <c r="F23" s="24">
        <v>160</v>
      </c>
      <c r="G23" s="24">
        <v>0</v>
      </c>
      <c r="H23" s="21">
        <f t="shared" ref="H23:H27" si="2">G23/F23*100</f>
        <v>0</v>
      </c>
      <c r="I23" s="24">
        <v>120.4</v>
      </c>
      <c r="J23" s="21">
        <f>G23/I23*100</f>
        <v>0</v>
      </c>
      <c r="K23" s="25">
        <v>0</v>
      </c>
      <c r="L23" s="24">
        <v>0</v>
      </c>
      <c r="M23" s="21"/>
      <c r="N23" s="24"/>
      <c r="O23" s="22"/>
      <c r="P23" s="4"/>
      <c r="Q23" s="4"/>
      <c r="R23" s="4"/>
      <c r="S23" s="4"/>
      <c r="T23" s="4"/>
      <c r="U23" s="4"/>
    </row>
    <row r="24" spans="1:21" ht="40.5" customHeight="1" x14ac:dyDescent="0.2">
      <c r="A24" s="15">
        <v>9</v>
      </c>
      <c r="B24" s="16" t="s">
        <v>27</v>
      </c>
      <c r="C24" s="24" t="s">
        <v>13</v>
      </c>
      <c r="D24" s="24" t="s">
        <v>26</v>
      </c>
      <c r="E24" s="24">
        <v>397380</v>
      </c>
      <c r="F24" s="24">
        <v>103690</v>
      </c>
      <c r="G24" s="25">
        <v>57055</v>
      </c>
      <c r="H24" s="21">
        <f t="shared" si="2"/>
        <v>55.024592535442181</v>
      </c>
      <c r="I24" s="24">
        <v>24401</v>
      </c>
      <c r="J24" s="21">
        <f>G24/I24*100</f>
        <v>233.82238432851113</v>
      </c>
      <c r="K24" s="45"/>
      <c r="L24" s="45"/>
      <c r="M24" s="21"/>
      <c r="N24" s="45"/>
      <c r="O24" s="46"/>
      <c r="Q24" s="59"/>
      <c r="R24" s="59"/>
      <c r="S24" s="59"/>
      <c r="T24" s="59"/>
      <c r="U24" s="59"/>
    </row>
    <row r="25" spans="1:21" ht="47.25" customHeight="1" x14ac:dyDescent="0.2">
      <c r="A25" s="15">
        <v>10</v>
      </c>
      <c r="B25" s="16" t="s">
        <v>28</v>
      </c>
      <c r="C25" s="24" t="s">
        <v>10</v>
      </c>
      <c r="D25" s="24" t="s">
        <v>14</v>
      </c>
      <c r="E25" s="24">
        <v>113</v>
      </c>
      <c r="F25" s="24">
        <v>113</v>
      </c>
      <c r="G25" s="24">
        <v>109.8</v>
      </c>
      <c r="H25" s="21">
        <f>G25/F25*100</f>
        <v>97.16814159292035</v>
      </c>
      <c r="I25" s="47"/>
      <c r="J25" s="21" t="e">
        <f>G25/I25*100</f>
        <v>#DIV/0!</v>
      </c>
      <c r="K25" s="45"/>
      <c r="L25" s="45"/>
      <c r="M25" s="21"/>
      <c r="N25" s="45"/>
      <c r="O25" s="46"/>
    </row>
    <row r="26" spans="1:21" ht="2.25" customHeight="1" x14ac:dyDescent="0.25">
      <c r="A26" s="48">
        <v>11</v>
      </c>
      <c r="B26" s="49" t="s">
        <v>29</v>
      </c>
      <c r="C26" s="25" t="s">
        <v>30</v>
      </c>
      <c r="D26" s="24" t="s">
        <v>26</v>
      </c>
      <c r="E26" s="24">
        <v>4</v>
      </c>
      <c r="F26" s="24">
        <v>1</v>
      </c>
      <c r="G26" s="24">
        <v>1</v>
      </c>
      <c r="H26" s="21">
        <f t="shared" si="2"/>
        <v>100</v>
      </c>
      <c r="I26" s="47"/>
      <c r="J26" s="21"/>
      <c r="K26" s="45"/>
      <c r="L26" s="45"/>
      <c r="M26" s="21"/>
      <c r="N26" s="45"/>
      <c r="O26" s="46"/>
      <c r="P26" s="50"/>
    </row>
    <row r="27" spans="1:21" ht="115.5" hidden="1" customHeight="1" x14ac:dyDescent="0.25">
      <c r="A27" s="51">
        <v>12</v>
      </c>
      <c r="B27" s="52" t="s">
        <v>31</v>
      </c>
      <c r="C27" s="53" t="s">
        <v>30</v>
      </c>
      <c r="D27" s="54" t="s">
        <v>26</v>
      </c>
      <c r="E27" s="54">
        <v>4</v>
      </c>
      <c r="F27" s="54">
        <v>1</v>
      </c>
      <c r="G27" s="54">
        <v>1</v>
      </c>
      <c r="H27" s="55">
        <f t="shared" si="2"/>
        <v>100</v>
      </c>
      <c r="I27" s="56"/>
      <c r="J27" s="55"/>
      <c r="K27" s="57"/>
      <c r="L27" s="57"/>
      <c r="M27" s="21"/>
      <c r="N27" s="57"/>
      <c r="O27" s="58"/>
    </row>
  </sheetData>
  <mergeCells count="20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M10:M13"/>
    <mergeCell ref="N10:N13"/>
    <mergeCell ref="O10:O13"/>
    <mergeCell ref="Q24:U24"/>
    <mergeCell ref="G10:G13"/>
    <mergeCell ref="H10:H13"/>
    <mergeCell ref="I10:I13"/>
    <mergeCell ref="J10:J13"/>
    <mergeCell ref="K10:K13"/>
    <mergeCell ref="L10:L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2021-12-15T07:32:50Z</dcterms:created>
  <dcterms:modified xsi:type="dcterms:W3CDTF">2021-12-15T07:41:18Z</dcterms:modified>
</cp:coreProperties>
</file>